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Vendimi dhe Rekomandimi" sheetId="21" r:id="rId1"/>
    <sheet name="Raport financiar" sheetId="20" r:id="rId2"/>
    <sheet name="Tab.e buxhetit" sheetId="7" r:id="rId3"/>
    <sheet name="Mallra e sherbime" sheetId="15" r:id="rId4"/>
    <sheet name="Kapitali" sheetId="14" r:id="rId5"/>
    <sheet name="Subv. Pagat" sheetId="16" r:id="rId6"/>
    <sheet name="10100" sheetId="17" r:id="rId7"/>
    <sheet name="10200" sheetId="18" r:id="rId8"/>
    <sheet name="15800" sheetId="19" r:id="rId9"/>
  </sheets>
  <definedNames>
    <definedName name="_xlnm.Print_Area" localSheetId="4">Kapitali!$A$1:$L$26</definedName>
  </definedNames>
  <calcPr calcId="124519"/>
</workbook>
</file>

<file path=xl/calcChain.xml><?xml version="1.0" encoding="utf-8"?>
<calcChain xmlns="http://schemas.openxmlformats.org/spreadsheetml/2006/main">
  <c r="C389" i="17"/>
  <c r="C388"/>
  <c r="C387"/>
  <c r="L20" i="14"/>
  <c r="L17"/>
  <c r="L16"/>
  <c r="L9"/>
  <c r="L7"/>
  <c r="I7" i="15"/>
  <c r="I5" s="1"/>
  <c r="J5" s="1"/>
  <c r="H18"/>
  <c r="J6"/>
  <c r="J10"/>
  <c r="J11"/>
  <c r="J12"/>
  <c r="J13"/>
  <c r="J14"/>
  <c r="J15"/>
  <c r="J18"/>
  <c r="J19"/>
  <c r="J20"/>
  <c r="J21"/>
  <c r="J25"/>
  <c r="J26"/>
  <c r="J29"/>
  <c r="J30"/>
  <c r="J31"/>
  <c r="J32"/>
  <c r="J36"/>
  <c r="J37"/>
  <c r="J39"/>
  <c r="J45"/>
  <c r="J48"/>
  <c r="J49"/>
  <c r="J61"/>
  <c r="J63"/>
  <c r="J68"/>
  <c r="J69"/>
  <c r="J80"/>
  <c r="J81"/>
  <c r="J83"/>
  <c r="J84"/>
  <c r="J89"/>
  <c r="J90"/>
  <c r="J91"/>
  <c r="J92"/>
  <c r="J95"/>
  <c r="J96"/>
  <c r="J98"/>
  <c r="J101"/>
  <c r="J102"/>
  <c r="J106"/>
  <c r="H69"/>
  <c r="H81"/>
  <c r="I6"/>
  <c r="L11"/>
  <c r="J7" i="14"/>
  <c r="H7" i="15"/>
  <c r="I80"/>
  <c r="I61"/>
  <c r="H61"/>
  <c r="H80"/>
  <c r="H6"/>
  <c r="K17" i="14"/>
  <c r="J10"/>
  <c r="H5" i="16"/>
  <c r="H7"/>
  <c r="H10" i="15"/>
  <c r="H105"/>
  <c r="H101"/>
  <c r="H95"/>
  <c r="H88"/>
  <c r="H48"/>
  <c r="H36"/>
  <c r="H25"/>
  <c r="H5"/>
  <c r="I10"/>
  <c r="I18"/>
  <c r="I25"/>
  <c r="I36"/>
  <c r="I48"/>
  <c r="I72"/>
  <c r="I88"/>
  <c r="J88" s="1"/>
  <c r="I95"/>
  <c r="I101"/>
  <c r="I105"/>
  <c r="J105" s="1"/>
  <c r="L14" i="14"/>
  <c r="K16"/>
  <c r="L15" i="7"/>
  <c r="L16"/>
  <c r="L17"/>
  <c r="L18"/>
  <c r="L14"/>
  <c r="C390" i="17" l="1"/>
  <c r="J7" i="15"/>
  <c r="I108"/>
  <c r="H108"/>
  <c r="J8" i="16"/>
  <c r="J5"/>
  <c r="J7"/>
  <c r="F7"/>
  <c r="F5" s="1"/>
  <c r="E29"/>
  <c r="G105" i="15"/>
  <c r="G5"/>
  <c r="G10"/>
  <c r="G18"/>
  <c r="G25"/>
  <c r="G29"/>
  <c r="G36"/>
  <c r="G48"/>
  <c r="G61"/>
  <c r="G80"/>
  <c r="G88"/>
  <c r="G95"/>
  <c r="G101"/>
  <c r="J108" l="1"/>
  <c r="E106"/>
  <c r="E105"/>
  <c r="E96"/>
  <c r="E98"/>
  <c r="E89"/>
  <c r="E90"/>
  <c r="E91"/>
  <c r="E92"/>
  <c r="D102"/>
  <c r="E102" s="1"/>
  <c r="C102"/>
  <c r="D95"/>
  <c r="C95"/>
  <c r="D88"/>
  <c r="E88" s="1"/>
  <c r="C88"/>
  <c r="E82"/>
  <c r="E81"/>
  <c r="D80"/>
  <c r="C80"/>
  <c r="C72"/>
  <c r="E69"/>
  <c r="E68"/>
  <c r="E61"/>
  <c r="D61"/>
  <c r="E49"/>
  <c r="D48"/>
  <c r="E48" s="1"/>
  <c r="C48"/>
  <c r="E45"/>
  <c r="E39"/>
  <c r="E37"/>
  <c r="D36"/>
  <c r="E36" s="1"/>
  <c r="C36"/>
  <c r="E32"/>
  <c r="E31"/>
  <c r="E30"/>
  <c r="E29"/>
  <c r="E26"/>
  <c r="D25"/>
  <c r="E25" s="1"/>
  <c r="C25"/>
  <c r="E21"/>
  <c r="E20"/>
  <c r="E19"/>
  <c r="E18"/>
  <c r="D18"/>
  <c r="C18"/>
  <c r="E15"/>
  <c r="E14"/>
  <c r="E13"/>
  <c r="E12"/>
  <c r="E11"/>
  <c r="E10"/>
  <c r="D10"/>
  <c r="E7"/>
  <c r="E6"/>
  <c r="E5"/>
  <c r="D5"/>
  <c r="C5"/>
  <c r="G15" i="7"/>
  <c r="G16"/>
  <c r="G17"/>
  <c r="G18"/>
  <c r="G14"/>
  <c r="E19"/>
  <c r="E80" i="15" l="1"/>
  <c r="C108"/>
  <c r="D108"/>
  <c r="E95"/>
  <c r="C29" i="16"/>
  <c r="B29"/>
  <c r="F28"/>
  <c r="D29"/>
  <c r="F29" s="1"/>
  <c r="F26"/>
  <c r="E8"/>
  <c r="E7" s="1"/>
  <c r="I7"/>
  <c r="G7"/>
  <c r="G5" s="1"/>
  <c r="D7"/>
  <c r="D5" s="1"/>
  <c r="I5"/>
  <c r="C5"/>
  <c r="F101" i="15"/>
  <c r="F95"/>
  <c r="F88"/>
  <c r="F80"/>
  <c r="F61"/>
  <c r="F48"/>
  <c r="G108"/>
  <c r="F36"/>
  <c r="F29"/>
  <c r="F25" s="1"/>
  <c r="F18"/>
  <c r="F10"/>
  <c r="F5"/>
  <c r="G14" i="14"/>
  <c r="I10"/>
  <c r="K9"/>
  <c r="H9"/>
  <c r="F9"/>
  <c r="E9"/>
  <c r="H7"/>
  <c r="F7"/>
  <c r="G7" s="1"/>
  <c r="E7"/>
  <c r="I19" i="7"/>
  <c r="J19"/>
  <c r="D15"/>
  <c r="H19"/>
  <c r="D14"/>
  <c r="D19" s="1"/>
  <c r="E5" i="16" l="1"/>
  <c r="F108" i="15"/>
  <c r="F27" i="16"/>
  <c r="K7" i="14"/>
  <c r="K19" i="7"/>
  <c r="L19" s="1"/>
  <c r="F19"/>
  <c r="G19" s="1"/>
  <c r="E108" i="15" l="1"/>
</calcChain>
</file>

<file path=xl/sharedStrings.xml><?xml version="1.0" encoding="utf-8"?>
<sst xmlns="http://schemas.openxmlformats.org/spreadsheetml/2006/main" count="3446" uniqueCount="1153">
  <si>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</si>
  <si>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</si>
  <si>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</si>
  <si>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</si>
  <si>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</si>
  <si>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</si>
  <si>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</si>
  <si>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Të hyrat e realizuara gjatë kësaj periudhe raportuese</t>
  </si>
  <si>
    <t>Kuvendi i Republikës së Kosovës, nuk realizon të hyra</t>
  </si>
  <si>
    <t>b) Shpenzimet:</t>
  </si>
  <si>
    <t>Ju lutem plotësoni tabelën me të dhënat e nevojshme.</t>
  </si>
  <si>
    <t>% e shpenzimit</t>
  </si>
  <si>
    <t>Paga dhe Mëditje</t>
  </si>
  <si>
    <t>Mallra dhe shërbime</t>
  </si>
  <si>
    <t>Shërbimet komunale</t>
  </si>
  <si>
    <t>Subvencionet dhe Transferet</t>
  </si>
  <si>
    <t>Investimet Kapitale</t>
  </si>
  <si>
    <t>Gjithsej</t>
  </si>
  <si>
    <t xml:space="preserve">                           -   </t>
  </si>
  <si>
    <t xml:space="preserve">                         -   </t>
  </si>
  <si>
    <t xml:space="preserve">                  -   </t>
  </si>
  <si>
    <t>4.d )</t>
  </si>
  <si>
    <t>INVESTIMET KAPITALE</t>
  </si>
  <si>
    <t>Emri i kategorisë ekonomike</t>
  </si>
  <si>
    <t xml:space="preserve">Planifikimi </t>
  </si>
  <si>
    <t xml:space="preserve">% e  shpenzimit  </t>
  </si>
  <si>
    <t xml:space="preserve">% e  shpenzimit </t>
  </si>
  <si>
    <t>Gjithsej Investimet Kapitale</t>
  </si>
  <si>
    <t>4.e)</t>
  </si>
  <si>
    <t>SUBVENCIONET DHE TRANSFERET: DETAJET E SHPENZIMEVE SIPAS KODEVE EKONOMIKE</t>
  </si>
  <si>
    <t>Subvencione dhe Transfere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</si>
  <si>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</si>
  <si>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</si>
  <si>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</si>
  <si>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</si>
  <si>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</si>
  <si>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>4.f)     Personeli dhe struktura e pagave</t>
  </si>
  <si>
    <t>Niveli</t>
  </si>
  <si>
    <t>Pozitat e aprovuara me Ligjin për Buxhet</t>
  </si>
  <si>
    <t>Pozitat e plotësuara</t>
  </si>
  <si>
    <t>Buxheti i shpenzuar për paga për periudhën raportuese</t>
  </si>
  <si>
    <t>Shpenzimet kapitale</t>
  </si>
  <si>
    <t>Administrata e Kuvendit</t>
  </si>
  <si>
    <t>Stafi Mbështetës Politik</t>
  </si>
  <si>
    <t>% e realizimit</t>
  </si>
  <si>
    <t>INVESTIMET KAPITALE: DETAJET E SHPENZIMEVE SIPAS PROJEKTEVE</t>
  </si>
  <si>
    <t>Villa Gërmia</t>
  </si>
  <si>
    <t>Shkallet kunder zjarrit</t>
  </si>
  <si>
    <t>Blerja e veturave për nevoja të Kuvendit të Kosovës</t>
  </si>
  <si>
    <t>Rifreskimi dhe pavarësimi i sistemit të TIK-ut</t>
  </si>
  <si>
    <t>Modernizimi dhe pajisja me teknologji digjitale te sallave konferenciale dhe salles plenare</t>
  </si>
  <si>
    <t>Kodi I projektit</t>
  </si>
  <si>
    <t xml:space="preserve"> Buxheti 2015</t>
  </si>
  <si>
    <t>Buxheti dhe Shpenzimet  2015</t>
  </si>
  <si>
    <t>Buxheti vjetor me Ligjin e Buxhetit (2016)</t>
  </si>
  <si>
    <t xml:space="preserve"> Buxheti 2016</t>
  </si>
  <si>
    <t>Planifikimi 2015</t>
  </si>
  <si>
    <t>Buxheti 2016</t>
  </si>
  <si>
    <t>Renovimi i nderteses dhe instalimeve ekzistuese</t>
  </si>
  <si>
    <t>Pajisje tjera</t>
  </si>
  <si>
    <t>Pajisje per ngrohje qendrore</t>
  </si>
  <si>
    <t>Blerja e skenereve</t>
  </si>
  <si>
    <t xml:space="preserve">Gjithsej subvencione dhe transfere </t>
  </si>
  <si>
    <t>Deputetët e Kuvendit</t>
  </si>
  <si>
    <t>4. c) DETAJET E SHPENZIMEVE SIPAS KODEVE EKONOMIKE</t>
  </si>
  <si>
    <t>MALLRA DHE SHËRBIME Emri i kategorisë ekonomike</t>
  </si>
  <si>
    <t>Planifikuar 2015</t>
  </si>
  <si>
    <t>Planifikuar 2016</t>
  </si>
  <si>
    <t>Shpenzimet e udhëtimit</t>
  </si>
  <si>
    <t>Shpenzime te udhetimit brenda vendit</t>
  </si>
  <si>
    <t>Shpenzime te udhetimit jashte vendit</t>
  </si>
  <si>
    <t>SHPENZIME KOMUNALE</t>
  </si>
  <si>
    <t>Uji</t>
  </si>
  <si>
    <t>Mbeturinat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</si>
  <si>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</si>
  <si>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</si>
  <si>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</si>
  <si>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</si>
  <si>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</si>
  <si>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</si>
  <si>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</si>
  <si>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</si>
  <si>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</si>
  <si>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</si>
  <si>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</si>
  <si>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</si>
  <si>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</si>
  <si>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</si>
  <si>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</si>
  <si>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</si>
  <si>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</si>
  <si>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</si>
  <si>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</si>
  <si>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</si>
  <si>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</si>
  <si>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</si>
  <si>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</si>
  <si>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</si>
  <si>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</si>
  <si>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</si>
  <si>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</si>
  <si>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</si>
  <si>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Furnizime me ushqim dhe pije (jo dreka zyrtare)</t>
  </si>
  <si>
    <t>Furnizime mjekësore</t>
  </si>
  <si>
    <t>Furnizime pastrimi</t>
  </si>
  <si>
    <t>Furnizim me veshmbathje</t>
  </si>
  <si>
    <t>Akomodimi</t>
  </si>
  <si>
    <t>Municion dhe armë zjarri</t>
  </si>
  <si>
    <t>Tiketat siguruese(banderollat)</t>
  </si>
  <si>
    <t>Bllombat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</si>
  <si>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</si>
  <si>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</si>
  <si>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</si>
  <si>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</si>
  <si>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</si>
  <si>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</si>
  <si>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</si>
  <si>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</si>
  <si>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</si>
  <si>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</si>
  <si>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</si>
  <si>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</si>
  <si>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</si>
  <si>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</si>
  <si>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</si>
  <si>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</si>
  <si>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Regjistrimi dhe Sigurimi i automjeteve</t>
  </si>
  <si>
    <t>Sigurimi i ndertesave dhe tjera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</si>
  <si>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</si>
  <si>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</si>
  <si>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</si>
  <si>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</si>
  <si>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</si>
  <si>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</si>
  <si>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</si>
  <si>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</si>
  <si>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</si>
  <si>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</si>
  <si>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</si>
  <si>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Vendime gjyqesore</t>
  </si>
  <si>
    <t>Rryma</t>
  </si>
  <si>
    <t>Totali</t>
  </si>
  <si>
    <t>Rishikimi I buxhetit - ligji nr.05/L-109</t>
  </si>
  <si>
    <t>Buxheti i rishikuar 2016</t>
  </si>
  <si>
    <t>Sistemi i menaxhimit te objektit</t>
  </si>
  <si>
    <t>VII</t>
  </si>
  <si>
    <t>Rishkimi 2016</t>
  </si>
  <si>
    <t>Buxheti i rishikuar</t>
  </si>
  <si>
    <t>Provizioni per tarifa te ndryshme</t>
  </si>
  <si>
    <t>Shpenzimet vjetore 2015</t>
  </si>
  <si>
    <t>Shpenzimet  vjetore 2016</t>
  </si>
  <si>
    <t>Shpenzimet vjetore</t>
  </si>
  <si>
    <t>Shpenzimet   vjetore</t>
  </si>
  <si>
    <t>Shpenzimet  vjetore</t>
  </si>
  <si>
    <t>Buxheti vjetor per paga</t>
  </si>
  <si>
    <t>Buxheti I rishikuar  2015</t>
  </si>
  <si>
    <t>Shpenzimet per vitin  2015</t>
  </si>
  <si>
    <t>Buxheti perfundimtar 2015</t>
  </si>
  <si>
    <t>% e shpenzimit krahasuar me SIMFK Buxheti perfundimtar</t>
  </si>
  <si>
    <t>Buxheti perfundimtar SIMFK</t>
  </si>
  <si>
    <t>Buxheti i shpenzuar krahasuar me SIMFK</t>
  </si>
  <si>
    <t>Buxheti SIMFK</t>
  </si>
  <si>
    <t>Buxheti perfundimtar</t>
  </si>
  <si>
    <t>SIMFK</t>
  </si>
  <si>
    <t>Takse komunale e regjistrimit te automj.</t>
  </si>
  <si>
    <r>
      <t xml:space="preserve">Prej datës: </t>
    </r>
    <r>
      <rPr>
        <sz val="10"/>
        <color indexed="8"/>
        <rFont val="Arial"/>
        <charset val="1"/>
      </rPr>
      <t>01/10/2016</t>
    </r>
  </si>
  <si>
    <t>01.10.2016</t>
  </si>
  <si>
    <r>
      <t xml:space="preserve">Deri më datën: </t>
    </r>
    <r>
      <rPr>
        <sz val="10"/>
        <color indexed="8"/>
        <rFont val="Arial"/>
        <charset val="1"/>
      </rPr>
      <t>31/12/2016</t>
    </r>
  </si>
  <si>
    <t>31.12.2016</t>
  </si>
  <si>
    <t>Anetaret e Kuvendit</t>
  </si>
  <si>
    <r>
      <t xml:space="preserve">                    </t>
    </r>
    <r>
      <rPr>
        <b/>
        <sz val="10"/>
        <color indexed="8"/>
        <rFont val="Arial"/>
        <charset val="1"/>
      </rPr>
      <t>Pagat dhe Meditjet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11000</t>
    </r>
  </si>
  <si>
    <t>Nr</t>
  </si>
  <si>
    <t xml:space="preserve">Pershkrimi
</t>
  </si>
  <si>
    <t>Shuma e  paguar</t>
  </si>
  <si>
    <t>Data e pagesës</t>
  </si>
  <si>
    <t>Emri</t>
  </si>
  <si>
    <t>Pagat e Tetorit</t>
  </si>
  <si>
    <t>31/10/2016</t>
  </si>
  <si>
    <t xml:space="preserve">Pagat e Nentorit </t>
  </si>
  <si>
    <t>29/11/2016</t>
  </si>
  <si>
    <t>Pagat e  Dhjetorit</t>
  </si>
  <si>
    <t>27/12/2016</t>
  </si>
  <si>
    <r>
      <t xml:space="preserve">                    </t>
    </r>
    <r>
      <rPr>
        <b/>
        <sz val="10"/>
        <color indexed="8"/>
        <rFont val="Arial"/>
        <charset val="1"/>
      </rPr>
      <t>Shpenzimet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13140</t>
    </r>
  </si>
  <si>
    <t xml:space="preserve">Shpenzime te udhetimit - Bileta per Xhavit Haliti , me 29 maj-01 qershor 2016, me vendim nr.05-V-304 </t>
  </si>
  <si>
    <t>23/12/2016</t>
  </si>
  <si>
    <t>Rimbursim per Kuvendiin e Kosoves ( Nga Parlamenti Evropian )</t>
  </si>
  <si>
    <t xml:space="preserve">Shpenzime te udhetimit - Bileta per Elmi Recica, Enver Hoti ,Slobodan Petrovic, Shpejtim Bulliqi , Xhevahire Izamku, Albulena Haxhiu , me 10-13 tetor 2016, me vendim nr.05-V-409 </t>
  </si>
  <si>
    <t>16/11/2016</t>
  </si>
  <si>
    <t>AS TRAVEL CLUB SHPK</t>
  </si>
  <si>
    <t>Shp.te udhetimit - Bileta per  Kujtim Pacaku 01-03 gusht 2016</t>
  </si>
  <si>
    <t>13/10/2016</t>
  </si>
  <si>
    <t>Shp.te udhetimit - Bileta per Aida Derguti me 19-24 qershor 2016, me vendim nr.05-V-339/2</t>
  </si>
  <si>
    <t>Shp.te udhetimit - Bileta per Alma Lama me 28 qershor -2 korrik 2016</t>
  </si>
  <si>
    <t>Shp.te udhetimit - Bileta per Kadri Veseli  29-Qershor -1 Korrik 2016,</t>
  </si>
  <si>
    <t>Shpenz.te udhetimit - Bileta per Njomza Emini ,Valdete Bajrami, Bislim Zogaj ,Kujtim Paçaku me vendim me 24-26 tetor 2016 nr.05-V-412</t>
  </si>
  <si>
    <t>15/12/2016</t>
  </si>
  <si>
    <t>Shpenzime te udhetimit - Bileta per Xhavit Haliti , Slobodan Petrovic me 26-30 tetor 2016, sipas vendimit 05-V-373</t>
  </si>
  <si>
    <t xml:space="preserve">Shpenzime te udhetimit - Bileta per Kadri Veseli me 2-4 nentor 2016, sipas aprovimit </t>
  </si>
  <si>
    <t>Bileta per Mytaher Hasuka , Lirije Kajtazi, Mexhide Mjaku Topalli, Nenad Rasic me 27-30 nentor 2016, me vendim nr.05-V-426</t>
  </si>
  <si>
    <t>19/12/2016</t>
  </si>
  <si>
    <t>Shpenz.te udhetimit - Bileta per Luljeta Gutaj Veselaj me 22-25 nentor 2016, me vendim nr.05-V-438/2</t>
  </si>
  <si>
    <t>16/12/2016</t>
  </si>
  <si>
    <t>Shp.te udhetimit - Bileta per Blerta Deliu Kodra me 1-3 dhjetor 2016 ,me vendim nr.05-V-419</t>
  </si>
  <si>
    <t>Shpenz.te udhetimit - Bileta per Sllobodan Pertoviq , Xhavit Haliti me 18-22 nentor 2016, me vendim nr.05-V-377</t>
  </si>
  <si>
    <t>Shpenz.te udhetimit - Bileta per 7 Dhjetor 2016 ,Kadri Veseli  me aprovim</t>
  </si>
  <si>
    <t>Shpenz.te udhetimit - Bileta per Njomza Emini, Fatmir Xhelili, Sllobodan Petroviq, Donika Kadaj Bujupi me 8-11 nentor 2016,me vendim nr.05-V-435</t>
  </si>
  <si>
    <t>Shpenz.te udhetimit - Bileta per Anton Quni,Luljeta Veseli Gutaj , Ganimete Musliu,Nuredin Ibishi,Time Kadrijaj ,Abdyl Ymeri,Agim Ademaj ,Shukrije Bytyqi dhe Salih Saliu me 7-9 nentor 2016, me vendim nr.05-V-431</t>
  </si>
  <si>
    <t>Bileta per Xhavit Halitin,Aida Derguti , Fikrim Damka me 6-9 nentor 2016, me vendim nr.05-V-432</t>
  </si>
  <si>
    <t>20/12/2016</t>
  </si>
  <si>
    <t>Bileta per Ismet Beqiri , Adem Grabovci, Xhavit Haliti ,Sabri Hamiti,Pal Lekaj,Visar Ymeri , Sevdije Halimi,Donika Kadaj Bujupi, Valdete Bajrami,Emini Njomza, Mustafa Muhamet, Nenad Rasic, Kujtim Pacaku,Time Kadrijaj  me 22-25 nentor 2016,me vendim nr.05-V-438</t>
  </si>
  <si>
    <t>Shpenzime te udhetimit - Bileta per Xhavit Haliti me 23-27 shtator 2016, me vendim nr.05-V-384/2</t>
  </si>
  <si>
    <t>07/11/2016</t>
  </si>
  <si>
    <t>Shpenzime te udhetimit - Bileta per Besim Beqaj me 12-15 tetor 2016, me vendim nr.05-V-383/2</t>
  </si>
  <si>
    <t>Shpenzime te udhetimit - Bileta per Xhavit Haliti, Aida Derguti me 9-15 tetor 2016, me vendim nr.05-V-407</t>
  </si>
  <si>
    <t>10/11/2016</t>
  </si>
  <si>
    <t xml:space="preserve">Shpenzime te udhetimit - Bileta per Fikrim Damka ,Nait Hasani, Mytaher Haskuka, Bali Muharremaj, Emilija Redzepi, </t>
  </si>
  <si>
    <t xml:space="preserve">Shpenzime te udhetimit - Bileta per Kadri Veseli , 2-6 shtator 2016 sipas aprovimit (e anuluar ) </t>
  </si>
  <si>
    <t>Shpenzime te udhetimit - Bileta per Besim Beqaj me 6-8 maj 2016 sipas vendimit 05-V-369</t>
  </si>
  <si>
    <t>Shpenzime te udhetimit - Bileta per Muhamet Mustafa me 23-26 shtator 2016, sipas vendim 05-V387</t>
  </si>
  <si>
    <t>Shpenzime te udhetimit - Bileta per Kadri Veseli me 2-4 Shtator 2016, sipas aprovimit</t>
  </si>
  <si>
    <t>Shpenzime te udhetimit - Bileta per Daut Haradinaj 26-28 shtator 2016, 05-V-381</t>
  </si>
  <si>
    <t>Shpenzime te udhetimit - Bileta per Kujtim Paqaku , me 17-21 gusht 2016, vendim nr.05-V-366</t>
  </si>
  <si>
    <t>Shp.te udhetimit - Bileta per Danush Ademi, Mufera Sinik, Fadli Demaku, Rexhep Selimi  19-22 qershor 2016, me vendim nr.05-V-241/2</t>
  </si>
  <si>
    <t>12/10/2016</t>
  </si>
  <si>
    <t>Shp.te udhetimit - Bileta per Kadri Veseli me 24-30 korrik 2016</t>
  </si>
  <si>
    <t>Shp.te udhetimit - Bileta per Xhavit Haliti 19 qershor dhe 12 korrik 2016 me vendim nr.05-V-358</t>
  </si>
  <si>
    <t>Shp.te udhetimit - Bileta per Xhavit Haliti 19-22 korrik 2016, me vendim nr.05-V-358</t>
  </si>
  <si>
    <t>Shpenzime te udhetimit - Bileta per Sabri Hamiti , Pal Lekaj, Nenad Rasic  29 maj -01 qershor 2016 ( te rimbursuar nga Parlamenti Evropian )</t>
  </si>
  <si>
    <t xml:space="preserve">Shp.te udhetimit -Bileta  Rimbursim per Kuvendiin e Kosoves ( Nga Parlamenti Evropian për udhëtimin e anuluar në Greqi)
</t>
  </si>
  <si>
    <r>
      <t xml:space="preserve">                    </t>
    </r>
    <r>
      <rPr>
        <b/>
        <sz val="10"/>
        <color indexed="8"/>
        <rFont val="Arial"/>
        <charset val="1"/>
      </rPr>
      <t>Mëditja 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13141</t>
    </r>
  </si>
  <si>
    <t>Meditje UZ Mali i Zi me 23-26 gusht 2016, sipas vendimit nr.05-V-386</t>
  </si>
  <si>
    <t>06/10/2016</t>
  </si>
  <si>
    <t>Veton Berisha</t>
  </si>
  <si>
    <t>Meditje UZ Gjermani me 11-15 shtator 2016. me vendim nr.05-V-360</t>
  </si>
  <si>
    <t>Meditje UZ Maqedoni me 28 shtator 2016, me vendom nr.05-V-406</t>
  </si>
  <si>
    <t>Shpejtim Bulliqi</t>
  </si>
  <si>
    <t>Meditje UZ Maqedoni me 28 shtator 2016, me vendim nr.05-V-406</t>
  </si>
  <si>
    <t>Salih Morina</t>
  </si>
  <si>
    <t>Meditje UZ Gjermani-26-28  shtator 2016, me vendim nr.05-V-382</t>
  </si>
  <si>
    <t>Time Kadrijaj</t>
  </si>
  <si>
    <t>Meditje UZ Bruksel 29-30 shtator 2016, me vendim nr.05-V-382</t>
  </si>
  <si>
    <t xml:space="preserve">Meditje UZ Gjermani me 26-28 shtator 2016, me vendim nr.05-V-382
</t>
  </si>
  <si>
    <t>Donika Kadaj Bujupi</t>
  </si>
  <si>
    <t xml:space="preserve">Meditje UZ Bruksel me 29-30 shtator 2016, me vendim nr.05-V-382
</t>
  </si>
  <si>
    <t>Meditje UZ Maqedoni me 28 shtator 2016, sipas vendimit nr.05-V-406</t>
  </si>
  <si>
    <t>Nait Hasani</t>
  </si>
  <si>
    <t xml:space="preserve">Meditje UZ Gjermani 26-28  shtator 2016, me vendim nr.05-V-382
</t>
  </si>
  <si>
    <t>Kujtim Paçaku</t>
  </si>
  <si>
    <t xml:space="preserve">Meditje UZ Bruksel 29-30 shtator 2016, me vendim nr.05-V-382
</t>
  </si>
  <si>
    <t>Bislim Zogaj</t>
  </si>
  <si>
    <t xml:space="preserve">Meditje UZ Bruksel 29-30  shtator 2016, me vendim nr.05-V-382
</t>
  </si>
  <si>
    <t>Meditje UZ Gjermani 26-28  shtator 2016, me vendim nr.05-V-382</t>
  </si>
  <si>
    <t>Valdete Bajrami</t>
  </si>
  <si>
    <t>Meditje UZ Bruksel 29-30  shtator 2016, me vendim nr.05-V-382</t>
  </si>
  <si>
    <t>Sllobodan Petrovic</t>
  </si>
  <si>
    <t xml:space="preserve">Meditje UZ Gjermani  26-28  shtator 2016, me vendim nr.05-V-382
</t>
  </si>
  <si>
    <t>Njomza Emini</t>
  </si>
  <si>
    <t xml:space="preserve">Meditje UZ Bruksel  29-30  shtator 2016, me vendim nr.05-V-382
</t>
  </si>
  <si>
    <t>Meditje UZ Turqi me 1-3 tetor 2016, me vendim nr.05-V-405</t>
  </si>
  <si>
    <t>Bali Muharremaj</t>
  </si>
  <si>
    <t>Fatmir Xhelili</t>
  </si>
  <si>
    <t>Fikrim Damka</t>
  </si>
  <si>
    <t>Shukrije Bytyqi</t>
  </si>
  <si>
    <t>Meditje UZ Mali i Zi me 20-21 shtator 2016, me vendim nr.05-V-398</t>
  </si>
  <si>
    <t>Danush Ademi</t>
  </si>
  <si>
    <t>Ismajl Kurteshi</t>
  </si>
  <si>
    <t>Teuta Haxhiu</t>
  </si>
  <si>
    <t>Meditje UZ Gjermani me 26-28 shtator 2016, me vendim nr.05-V-382</t>
  </si>
  <si>
    <t>Vjosa Osmani</t>
  </si>
  <si>
    <t xml:space="preserve">Meditje UZ Bruksel  me 29-30 shtator 2016, me vendim nr.05-V-382
</t>
  </si>
  <si>
    <t>Meditje UZ Turqi me 01-03 tetor 2016, me vendim nr.05-V-405</t>
  </si>
  <si>
    <t>Mufera Srbica Sinik</t>
  </si>
  <si>
    <t>Arben Gashi</t>
  </si>
  <si>
    <t>Meditje UZ Rumani me 11-14 tetor 2016, me vendim nr.05-V-408</t>
  </si>
  <si>
    <t>20/10/2016</t>
  </si>
  <si>
    <t>Meditje UZ.Shqiperi me 15-16 tetor 2016, me vendim nr.05-V-411</t>
  </si>
  <si>
    <t>Albulena Haxhiu</t>
  </si>
  <si>
    <t>Meditje UZ Austri me 26-28 shtator 2016, me vendim nr.05-V-381</t>
  </si>
  <si>
    <t>19/10/2016</t>
  </si>
  <si>
    <t>Daut Haradinaj</t>
  </si>
  <si>
    <t>Meditje UZ Maqedoni me 8-9 tetor 2016 , me vendim nr.05-V-410</t>
  </si>
  <si>
    <t>Armend Zemaj</t>
  </si>
  <si>
    <t>Meditje UZ Maqedoni me 8-9 tetor 2016, me vendim nr.05-V-410</t>
  </si>
  <si>
    <t>Meditje UZ Maqedoni me 8-9 tetor 2016, sipas vendimt nr.05-V-410</t>
  </si>
  <si>
    <t>Meditje UZ Maqedoni me 8-9 tetor 2016, sipas vendimit nr.05-V-410</t>
  </si>
  <si>
    <t>Sadri Ferati</t>
  </si>
  <si>
    <t>Meditje UZ Maqedoni me 8-9 tetor 2016, sipas vendim nr.05-V-410</t>
  </si>
  <si>
    <t>Enver Hoti</t>
  </si>
  <si>
    <t>Meditje UZ Shqiperi me 14-16 tetor 2016, me vendim nr.05-V-411</t>
  </si>
  <si>
    <t>21/10/2016</t>
  </si>
  <si>
    <t>Meditje UZ Austri me 8-9 tetor 2016, me vendim nr.05-V-416</t>
  </si>
  <si>
    <t>Blerta Deliu Kodra</t>
  </si>
  <si>
    <t>24/10/2016</t>
  </si>
  <si>
    <t>Pal Lekaj</t>
  </si>
  <si>
    <t>Meditje UZ Turqi me 1-3 tetor 2017, me vendim 05-V-405</t>
  </si>
  <si>
    <t>25/10/2016</t>
  </si>
  <si>
    <t>Emilija Redzepi</t>
  </si>
  <si>
    <t>26/10/2016</t>
  </si>
  <si>
    <t>Nenad Rasic</t>
  </si>
  <si>
    <t xml:space="preserve">Meditje uz.Francë me 9-15 tetor 2016, me vendim 05-V-407
</t>
  </si>
  <si>
    <t>Xhavit Haliti</t>
  </si>
  <si>
    <t>Aida Derguti</t>
  </si>
  <si>
    <t>Meditje UZ Turqi me 1-3 tetor 2016 , me vendim nr.05-V-405</t>
  </si>
  <si>
    <t>28/10/2016</t>
  </si>
  <si>
    <t>Mytafer Hasuka</t>
  </si>
  <si>
    <t>Meditje UZ Shqiperi me 14-15 tetor 2016, me vendim nr.05-V-416</t>
  </si>
  <si>
    <t>Flora Brovina</t>
  </si>
  <si>
    <t>Meditje UZ Turqi me 18-23 tetor 2016, me vendim nr.05-V-428</t>
  </si>
  <si>
    <t>Meditje UZ Shqiperi me 30 tetor -2 nentor 2016, sipas vendimit nr.05-V-421</t>
  </si>
  <si>
    <t>Meditje UZ Shqiperi me 30 tetor-1 nentor 2016, me vendim nr.05-V-421</t>
  </si>
  <si>
    <t>Lirije Abdurrahmani Kajtazi</t>
  </si>
  <si>
    <t>Meditje UZ Bruskel me 27-30 shtator 2016, vendim nr.05-V-382</t>
  </si>
  <si>
    <t>Meditje UZ Islandë me 23 tetor  2016, me vendim nr.05-V-384/2</t>
  </si>
  <si>
    <t>Meditje uz.Shqiperi me 30 tetor -2 nentor 2016, sipas vendimit nr.05-V-421</t>
  </si>
  <si>
    <t>Meditje UZ Shqiperi me 30 tetor deri 2 nentor 2016, me vendim n.05-V-421</t>
  </si>
  <si>
    <t>Mexhide Mjaku Topalli</t>
  </si>
  <si>
    <t xml:space="preserve">Meditje uz.Shqiperi me 14-16 tetor 2016, me vendim nr.05-V-415
</t>
  </si>
  <si>
    <t>08/11/2016</t>
  </si>
  <si>
    <t>Meditje uz.Shqiperi me 14-16 tetor 2016, me vendim nr.05-V-415</t>
  </si>
  <si>
    <t>Agim Kika</t>
  </si>
  <si>
    <t>Zafir Berisha</t>
  </si>
  <si>
    <t>Safete Hadergjonaj</t>
  </si>
  <si>
    <t>Xhevahire Izmaku</t>
  </si>
  <si>
    <t>Shqipe Pantina</t>
  </si>
  <si>
    <t>Lahi Brahimaj</t>
  </si>
  <si>
    <t>Bardhyl Meta</t>
  </si>
  <si>
    <t>Meditje UZ Shqiperi me 28-30 tetor 2016, mevendim nr.05-V-424</t>
  </si>
  <si>
    <t>Sinavere Rysha</t>
  </si>
  <si>
    <t>Meditje uz.Austri me 7-9 nentor 2016, me vendim nr.05-V-431</t>
  </si>
  <si>
    <t>Anton Quni</t>
  </si>
  <si>
    <t>Luljeta Veselaj Gutaj</t>
  </si>
  <si>
    <t>Ganimete Musliu</t>
  </si>
  <si>
    <t>Nuredin Ibishi</t>
  </si>
  <si>
    <t>Abdyl Ymeri</t>
  </si>
  <si>
    <t>Sali  Salihu</t>
  </si>
  <si>
    <t>Meditje UZ Turqi me 13-17 nentor 2016, me vendim nr.05-V-434</t>
  </si>
  <si>
    <t>24/11/2016</t>
  </si>
  <si>
    <t>Meditje UZ Bullgari me 16-18 nentor 2016, me vendim nr.05-V-427/2</t>
  </si>
  <si>
    <t>Haxhi Shala</t>
  </si>
  <si>
    <t>Adem Salihaj</t>
  </si>
  <si>
    <t>Meditje UZ Bullgari me 16-18 nentor 2016, sipas vendim nr.05-V-427/2</t>
  </si>
  <si>
    <t>Murat Hoxha</t>
  </si>
  <si>
    <t xml:space="preserve">Meditje uz.Zvicer me 19-22 korrik 2016 sipas vendimit nr. 05-V-358
</t>
  </si>
  <si>
    <t xml:space="preserve">Meditje uz.Itali me 26-30 tetor 2016, me vendim nr.05-V-373
</t>
  </si>
  <si>
    <t>22/12/2016</t>
  </si>
  <si>
    <t>Meditje uz.Itali me 28-30 tetor 2016, me vendim nr.05-V-373</t>
  </si>
  <si>
    <t xml:space="preserve">Meditje uz.Hungari me 2-4 nentor 2016, sipas aprovimit 
</t>
  </si>
  <si>
    <t>08/12/2016</t>
  </si>
  <si>
    <t>Kadri Veseli</t>
  </si>
  <si>
    <t xml:space="preserve">Meditje uz.Bruksel me  6-9 dhjetor 2016 sipas vendimit.05-V-454
</t>
  </si>
  <si>
    <t>21/12/2016</t>
  </si>
  <si>
    <t>Elmi Reçica</t>
  </si>
  <si>
    <t xml:space="preserve">Meditje uz.Kroaci me 1-3 dhjetor 2016, me vendim nr.05-V-419
</t>
  </si>
  <si>
    <t xml:space="preserve">Meditje uz.Serbi me 12-14 tetor 2016, me vendim nr.05-V-414
</t>
  </si>
  <si>
    <t>Meditje uz.Francë me 14-17 dhjetor 2016, me vendim nr.05-V-456</t>
  </si>
  <si>
    <t xml:space="preserve">Meditje uz.Bruksel me 27-30 nentor 2016, me vendim nr.05-V-426
</t>
  </si>
  <si>
    <t>Nenad Rashiq</t>
  </si>
  <si>
    <t xml:space="preserve">Meditje uz.Turqi me 11-14 dhjetor 2016, me vendim nr.05-V-456/2
</t>
  </si>
  <si>
    <t>Meditje uz.Suedi me 11-17 dhjetor 2016, me vendim nr.05-V-439</t>
  </si>
  <si>
    <t>Etem Arifi</t>
  </si>
  <si>
    <t>Meditje uz.Francë  me 12-14 dhjetor 2016 me vendim nr.05-V-457/2</t>
  </si>
  <si>
    <t>Çerim Bajrami</t>
  </si>
  <si>
    <t>Puhie Demaku</t>
  </si>
  <si>
    <t xml:space="preserve">Meditje uz.Gjermani  me 17-21 dhjetor 2016me vendim nr.05-V-453
</t>
  </si>
  <si>
    <t>Meditje uz.Francë me 6-10 dhjetor 2016 ,e vendim nr.05-V-455</t>
  </si>
  <si>
    <t>Zenun Pajaziti</t>
  </si>
  <si>
    <t xml:space="preserve">Meditje uz.Francë me 22-25 nentor 2016 me vendim nr.05-V-438
</t>
  </si>
  <si>
    <t>Sabri Hamiti</t>
  </si>
  <si>
    <t>Meditje uz.Francë me 22-25 nentor 2016 me vendim nr.05-V-438</t>
  </si>
  <si>
    <t>Ismet Beqiri</t>
  </si>
  <si>
    <t>Visar Ymeri</t>
  </si>
  <si>
    <t>Muhamet Mustafa</t>
  </si>
  <si>
    <t>Selvije Halimi</t>
  </si>
  <si>
    <t>Meditje uz. SHBA me 23-26 shtator 2016, me vendim nr.05-V-387</t>
  </si>
  <si>
    <t>Meditje UZ Bullgari me 16-18 nentor 2016, me vendim 05-V-427/2</t>
  </si>
  <si>
    <t>06/12/2016</t>
  </si>
  <si>
    <t>Salih Salihu</t>
  </si>
  <si>
    <t xml:space="preserve">Meditje uz.Turqi me 8-10 nentor 2016  me  vendim nr.05-V-435
</t>
  </si>
  <si>
    <t>Meditje uz.Turqi me 8-11 nentor 2016  me  vendim nr.05-V-435</t>
  </si>
  <si>
    <t xml:space="preserve">Meditje uz.Shqiperi me 5-6 dhjetor 2016 me vendim nr.05-V-452 
</t>
  </si>
  <si>
    <t xml:space="preserve">Meditje uz.Shqiperi me 5-6 dhjetor 2016 me vendim nr.05-V-452 </t>
  </si>
  <si>
    <t>Agim Aliu</t>
  </si>
  <si>
    <t xml:space="preserve">Meditje uz.Francë me 7-9 dhjetor 2016, me vendim sipas aprovimit 
</t>
  </si>
  <si>
    <t xml:space="preserve">Meditje uz.Çeki me 9-12 nentor 2016 me vendim nr.05-V-436
</t>
  </si>
  <si>
    <t>Naser Osmani</t>
  </si>
  <si>
    <t>Meditje uz.Çeki me 9-12 nentor 2016 me vendim nr.05-V-436</t>
  </si>
  <si>
    <t xml:space="preserve">Meditje uz.Slloveni me 10-13 tetor 2016, me vendim nr.05-V-409
</t>
  </si>
  <si>
    <t>Meditje uz.Slloveni me 10-13 tetor 2016, me vendim nr.05-V-409</t>
  </si>
  <si>
    <t>Meditje uz.Francë me 6-9 nentor 2016, me vendim nr.05-V-432</t>
  </si>
  <si>
    <t xml:space="preserve">Meditje uz..Çeki me 24-27 tetor 2016, me vendim nr.05-V-412
</t>
  </si>
  <si>
    <t>Meditje uz..Çeki me 24-27 tetor 2016, me vendim nr.05-V-412</t>
  </si>
  <si>
    <t xml:space="preserve">Meditje uz.Islandë me 25-27 shtator 2016, me vendim nr.05-V-384
</t>
  </si>
  <si>
    <t>27/10/2016</t>
  </si>
  <si>
    <t xml:space="preserve">Meditje uz.Turqi  18-21 nentor 2016 me vendim nr.05-V-377
</t>
  </si>
  <si>
    <t xml:space="preserve">Meditje uz.Latvi me 12-15 dhjetor 2016 me vendim nr.05-V-451
</t>
  </si>
  <si>
    <t>Meditje uz.Latvi me 12-15 dhjetor 2016 me vendim nr.05-V-451</t>
  </si>
  <si>
    <t>Meditje uz.Francë me 6-9 nentor  2016, me vendim nr.05-V-432</t>
  </si>
  <si>
    <t>Meditje UZ Itali me 02-05 shtator 2016 , sipas 05-V-397</t>
  </si>
  <si>
    <t>17/10/2016</t>
  </si>
  <si>
    <r>
      <t xml:space="preserve">                    </t>
    </r>
    <r>
      <rPr>
        <b/>
        <sz val="10"/>
        <color indexed="8"/>
        <rFont val="Arial"/>
        <charset val="1"/>
      </rPr>
      <t>Akomodim gjate udhëtimit zyrtar jashtë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13142</t>
    </r>
  </si>
  <si>
    <t xml:space="preserve">Akomodim uz. Kredi Kartela ne Beograd me 15-17 shtator 2016, me vendim nr.05-V-388, Delegacioni ne perberje nga Njomza Emini, Kujtim Paqaku, Donika Kadaj Bujupi , Bislim Zogaj </t>
  </si>
  <si>
    <t>Njomza Emini , Bislim Zogaj ,Donika Kadaj - Bujupi dhe Kujtim Paçaku</t>
  </si>
  <si>
    <t>Akomodim UZ. Mali i Zi me 20-21 shtator 2016, me vendim nr.05-V-398</t>
  </si>
  <si>
    <t>Akomodim uz.Francë me 9-15 tetor 2016 , me vendim nr.05-V-407</t>
  </si>
  <si>
    <t>Akomod.gjate uz.Kredit Kartel gjate realizimit te vizites zyrtare te delegacionit te Kuvendit te Kosoves ne Itali me 2-4 shtator 2016, nga kredi kartela e Valon Xhaferit jan paguar faturat e fjetjes ne perberje te Kryetarit Kadri Veseli , Blerim Latifi , Uran Ismaili, Driton Lajci, Bashkim Rrahmani</t>
  </si>
  <si>
    <t>D.TH. Valon Xhaferi</t>
  </si>
  <si>
    <t xml:space="preserve">Akomod gjate uz. nga Kredi Kartel. per muajin Shtator </t>
  </si>
  <si>
    <t>D.TH Xhavit Haliti</t>
  </si>
  <si>
    <t>Akomodim uz.Francë me 9-14 tetor 2016, me vendim nr.05-V-407</t>
  </si>
  <si>
    <t>D.TH Aida Derguti</t>
  </si>
  <si>
    <t>Akomod.gjate uz.Shqiperi  me 14-16 tetor 2016, me vendim nr.05-V-415</t>
  </si>
  <si>
    <t xml:space="preserve"> Akomod.uz.Austri  me 7-9 nentor 2016, me vendim nr.05-V-431</t>
  </si>
  <si>
    <t>Akomod.uz.Austri  me 7-9 nentor 2016, me vendim nr.05-V-431</t>
  </si>
  <si>
    <t>Akomodim UZ - Kredit kartelë me 7-8 dhjetor 2016,ne Francë, (Delegacioni ne perberje prej : Kadri Veseli, Petrit Prenaj, Blerim Latifi, Gazmend Krasniqi , Avni Bytyqi, Valmir Klaiqi, Bashkim Rrahmani ) sipas aprovimit</t>
  </si>
  <si>
    <t>D.TH. Uran Ismaili</t>
  </si>
  <si>
    <t xml:space="preserve">Akomod.gjate uz.nga Kredi Kartela gjate muajit Nentor 
</t>
  </si>
  <si>
    <t>D.TH Slobodan Petrovic</t>
  </si>
  <si>
    <t xml:space="preserve">Akomod.gjate uz.Bruksel me  6-9 dhjetor 2016 sipas vendimit.05-V-454
</t>
  </si>
  <si>
    <t>Akomod.gjate uz.Francë me 14-17 dhjetor 2016, me vendim nr.05-V-456</t>
  </si>
  <si>
    <t xml:space="preserve">Akomod.gjate uz.Bruksel me 27-30 nentor 2016, me vendim nr.05-V-426
</t>
  </si>
  <si>
    <t>Akomod.gjate uz.Francë me 12-14 dhjetor 2016 me vendim nr.05-V-457/2</t>
  </si>
  <si>
    <t>Akomod.gjate uz.Francë me  6-10 dhjetor me vendim nr.05-V-455 (mbulim tejkalim shpenzimeve )</t>
  </si>
  <si>
    <t xml:space="preserve">Akomod.gjate uz.Francë me 6-10 dhjetor 2016 ,e vendim nr.05-V-455
</t>
  </si>
  <si>
    <t xml:space="preserve">Akomod.gjate uz.Francë me 22-25 nentor 2016 me vendim nr.05-V-438
</t>
  </si>
  <si>
    <t>Akomod.gjate uz.Francë me 22-25 nentor 2016 me vendim nr.05-V-438</t>
  </si>
  <si>
    <t xml:space="preserve">Akomod.gjate uz.SHBA me 23-26 shtator 2016, me vendim nr.05-V-387
</t>
  </si>
  <si>
    <t xml:space="preserve">Akomod.uz.Kredi Kartel per muajin Nentor </t>
  </si>
  <si>
    <t xml:space="preserve">Akomod.gjate Çeki me 9-12 nentor 2016 me vendim nr.05-V-436
</t>
  </si>
  <si>
    <t>Akomod.gjate Çeki me 9-12 nentor 2016 me vendim nr.05-V-436</t>
  </si>
  <si>
    <t xml:space="preserve">Akomd.gjate uz.Slloveni me 10-13 tetor 2016, me vendim nr.05-V-409
</t>
  </si>
  <si>
    <t>Akomd.gjate uz.Slloveni me 10-13 tetor 2016, me vendim nr.05-V-409</t>
  </si>
  <si>
    <t xml:space="preserve">Akomod.gjate uz.France me 6-9 nentor 2016, me vendim nr.05-V-432
</t>
  </si>
  <si>
    <t xml:space="preserve">Akomd.gjate uz.Çeki me 24-27 tetor 2016, me vendim nr.05-V-412
</t>
  </si>
  <si>
    <t>Akomd.gjate uz.Çeki me 24-27 tetor 2016, me vendim nr.05-V-412</t>
  </si>
  <si>
    <t xml:space="preserve">Akomod.gjate uz.Itali me 28-30 tetor 2016, me vendim nr.05-V-373
</t>
  </si>
  <si>
    <r>
      <t xml:space="preserve">                    </t>
    </r>
    <r>
      <rPr>
        <b/>
        <sz val="10"/>
        <color indexed="8"/>
        <rFont val="Arial"/>
        <charset val="1"/>
      </rPr>
      <t>Shpenzime tjera te udhëtimit zyrtar jashte vendit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13143</t>
    </r>
  </si>
  <si>
    <t>Shpez. tjera UZ. Mali i Zi me 20-21 shtator 2016, me vendim nr.05-V-398</t>
  </si>
  <si>
    <t>Shpenz.tjera uz.nga Kredi Kartel.gjate  muajit Shtator 2016</t>
  </si>
  <si>
    <t xml:space="preserve">Shpenz.tjera - vizë, me vendim nr.05-V-383/2
</t>
  </si>
  <si>
    <t>Besim Beqaj</t>
  </si>
  <si>
    <t xml:space="preserve"> Shpenz.tjera uz Shqiperi  me 14-16 tetor 2016, me vendim nr.05-V-415</t>
  </si>
  <si>
    <t>Delegacioni me vendim nr.05-V-415</t>
  </si>
  <si>
    <t xml:space="preserve">Shpenz.tjera uz.Austri me 7-9 nentor 2016, me vendim nr.05-V-431
</t>
  </si>
  <si>
    <t>Shpenz.tjera uz.nga Kredi Kartela gjate muajit  nentor 2016</t>
  </si>
  <si>
    <t>D.TH Kadri Veseli</t>
  </si>
  <si>
    <t>Shpenz.tjera uz.nga Kredi Kartel gjate muajit Tetor 2016</t>
  </si>
  <si>
    <t>14/12/2016</t>
  </si>
  <si>
    <t xml:space="preserve">Shp.tjera UZ -  Delegacioni i Komisionit per Pune te Jashtme </t>
  </si>
  <si>
    <t>Delegacioni i Komisionit per Pune te Jashtme</t>
  </si>
  <si>
    <t xml:space="preserve">Shpenz.tjera uz.nga Kredi Kartel.me 7-8 dhjetor 2016,gjate takimeve bilaterale te Kryetarit te Kuvendit gjate qendrimit ne Francë, sipas aprovimit
</t>
  </si>
  <si>
    <t>Shpenz.tjera uz.nga Kredi Kartel. gjate muajit dhjetor  2016</t>
  </si>
  <si>
    <t xml:space="preserve">Shpenz.tjera uz.Hungari me 2-4 nentor 2016, sipas aprovimit </t>
  </si>
  <si>
    <t>Shpenz.tjera uz. nga Kredi Kartela uz.gjate muajit Nentor 2016</t>
  </si>
  <si>
    <t xml:space="preserve">Shpenz.tjera uz.Francë me 14-17 dhjetor 2016. ,me vendim nr.05-V-456
</t>
  </si>
  <si>
    <t>Delegacioni ne Francë,me 14-17 dhjetor 2016. ,me vendim nr.05-V-456</t>
  </si>
  <si>
    <t xml:space="preserve">Shpenz.gjate uz.Bruksel me 27-30 nentor 2016, me vendim nr.05-V-426
</t>
  </si>
  <si>
    <t>Delegacioni uz.Bruksel me 27-30 nentor 2016, me vendim nr.05-V-426</t>
  </si>
  <si>
    <t xml:space="preserve">Shpenz.tjera uz.Francë  me 12-14 dhjetor 2016 me vendim nr.05-V-457/2
</t>
  </si>
  <si>
    <t>Delegacioni  me 12-14 dhjetor 2016 me vendim nr.05-V-457/2</t>
  </si>
  <si>
    <t xml:space="preserve">Shpenz.tjera uz.Francë me 6-10 dhjetor me vendim nr.05-V-455
</t>
  </si>
  <si>
    <t xml:space="preserve">Shpenz.tjera uz.SHBA me 23-26 shtator 2016, me vendim nr.05-V-387
</t>
  </si>
  <si>
    <t xml:space="preserve">Shpenz.tjera uz.Kredi Kartel gjate muajit Nentor 2016
</t>
  </si>
  <si>
    <t xml:space="preserve">Shpenz.tjera uz.Francë me 6-9 nentor 2016, sipas vendimt nr.05-V-432
</t>
  </si>
  <si>
    <t>Delegacion nga Francë me 6-9 nentor 2016, sipas vendimt nr.05-V-432</t>
  </si>
  <si>
    <t xml:space="preserve">Shpenz.uz.Francë me 7-9 dhjetor 2016, me vendim sipas aprovimit 
</t>
  </si>
  <si>
    <t xml:space="preserve">Shpenz.tjera uz.Çeki me 9-12 nentor 2016 me vendim nr.05-V-436
</t>
  </si>
  <si>
    <t>Delegacioni</t>
  </si>
  <si>
    <t xml:space="preserve">Shpenz.tjera uz.Francë me 9-15 dhjetor 2016, me vendim nr.SP,154/2016
</t>
  </si>
  <si>
    <t>11/11/2016</t>
  </si>
  <si>
    <t>Delegacioni me 9-15 dhjetor 2016, me vendim nr.SP,154/2016</t>
  </si>
  <si>
    <t xml:space="preserve">Shpenz.tjera uz.Slloveni me 10-13 tetor 2016, me vendim nr.05-V-409
</t>
  </si>
  <si>
    <t>Delegacioni  me 10-13 tetor 2016, me vendim nr.05-V-409</t>
  </si>
  <si>
    <t xml:space="preserve">Shpenz.tjera uz.Shqiperi me 7 dhjetor 2016 ,sipas aprovimit 
</t>
  </si>
  <si>
    <t xml:space="preserve">Shpenz.tjera Islandë me 25-27 shtator 2016, me vendim nr.05-V-384
</t>
  </si>
  <si>
    <t xml:space="preserve">Shpenz.tjera uz Bruksel me 29 maj-01qershor 2016, me vendim nr.05-V-304 (me rimbursim )
</t>
  </si>
  <si>
    <t>Mbushje Vala</t>
  </si>
  <si>
    <t>POSTELEKOMI I KOSOVES SHA VALA PRI PAID</t>
  </si>
  <si>
    <t>Shpenz.tel.mobile</t>
  </si>
  <si>
    <t>PTK SHA VALA</t>
  </si>
  <si>
    <t>Sherbime keshilldhenese-Ekspertizë per Projektligjin nr.05/L-090 per Sponzorizimet dhe Donacione ne fushen e kultures di dhe Projektligji nr.05/L-075 per parandalimin dhe Sankisonimin e dhunes ne ngjarjet sportive , me vendim nr.8-V2016</t>
  </si>
  <si>
    <t>05/12/2016</t>
  </si>
  <si>
    <t>Xhevdet Smakiqi</t>
  </si>
  <si>
    <r>
      <t xml:space="preserve">                    </t>
    </r>
    <r>
      <rPr>
        <b/>
        <sz val="10"/>
        <color indexed="8"/>
        <rFont val="Arial"/>
        <charset val="1"/>
      </rPr>
      <t>Shërbime tjera kontraktuese</t>
    </r>
    <r>
      <rPr>
        <b/>
        <sz val="10"/>
        <color indexed="8"/>
        <rFont val="Arial"/>
        <charset val="1"/>
      </rPr>
      <t xml:space="preserve">                 Kodi buxhetor: </t>
    </r>
    <r>
      <rPr>
        <b/>
        <sz val="10"/>
        <color indexed="8"/>
        <rFont val="Arial"/>
        <charset val="1"/>
      </rPr>
      <t>13460</t>
    </r>
  </si>
  <si>
    <t>Sherbime tjera - Perkthim</t>
  </si>
  <si>
    <t>GLOBAL CONSULTING DEVELOPMENT</t>
  </si>
  <si>
    <t>Sherbime tj. Sig. shendetesore ne udhetimi</t>
  </si>
  <si>
    <t>KOMPANIA E SIGURIMEVE PRISIG SHA</t>
  </si>
  <si>
    <t>22/11/2016</t>
  </si>
  <si>
    <t xml:space="preserve">Sherbime tjera - Pas.Diplomatike per Abdyl Ymeri </t>
  </si>
  <si>
    <t>MPB</t>
  </si>
  <si>
    <t>Sherbime tjera - Pas.Diplomatike per Nuredin Lushtaku</t>
  </si>
  <si>
    <t>Sherbime tjera - Pas.Diplomatike per Kimete Bytyçi</t>
  </si>
  <si>
    <t>Sherb. tjera - Pass.Diplomatike per Fatmir Shurdhaj</t>
  </si>
  <si>
    <t>25/11/2016</t>
  </si>
  <si>
    <t>Sherb. tjera - Pass.Diplomatike per Nehat Baftiu</t>
  </si>
  <si>
    <t>Tatimi</t>
  </si>
  <si>
    <t>ADMINISTRATA TATIMORE E KOSOVE</t>
  </si>
  <si>
    <t xml:space="preserve">Sherbime tjera me 21-25 tetor 2016, me rastin e mbajtes -organizimit te Seminarit  te 93-te te Asambles Parlamenatre te NATO-se  Rose Roth e organizuar nga Asambleja e NATO-se ne bashkepunim me  Kuvendin e Republikes se Kosoves, me vendim nr.05-V-297
</t>
  </si>
  <si>
    <t>09/12/2016</t>
  </si>
  <si>
    <t>BE SWISS DIAMOND</t>
  </si>
  <si>
    <t>Sherb. tjera - Pass.Diplomatike per Xhavit Haliti</t>
  </si>
  <si>
    <t>Sherbime tjera - Pas.Diplomatike per Mufera Sinik</t>
  </si>
  <si>
    <t>Sherbime tjera - Pas.Diplomatike per Agim Çeku</t>
  </si>
  <si>
    <t>Sherbime te bufesë- Gusht</t>
  </si>
  <si>
    <t>SHQIPONJA</t>
  </si>
  <si>
    <t>Dreke zyrtare , Komis.per Zhvill.Ekonomi.Infras.Tregti dhe Industri  me 6 tetor 2016  me vendim 34-V-2016</t>
  </si>
  <si>
    <t>AMAZONA NH</t>
  </si>
  <si>
    <t xml:space="preserve">Dreke zyrtare ,Kryetari i Kuvendit te Kosoves me 29 shtator 2016, sipas aprovimit </t>
  </si>
  <si>
    <t>APOLLONIA 1991 SHPK</t>
  </si>
  <si>
    <t xml:space="preserve">Dreke zyrtare , Kryetari i Kuvendit te Kosovës me 16 shtator 2016, sipas aprovimit </t>
  </si>
  <si>
    <t>EMERALD -HIBB PETROL</t>
  </si>
  <si>
    <t xml:space="preserve">Dreke zyrtare , Kryetari i Kuvendit te Kosovës me 22 shtator 2016, sipas aprovimit </t>
  </si>
  <si>
    <t>HIB PETROL SHPK</t>
  </si>
  <si>
    <t xml:space="preserve">Dreke zyrtare, Kryetari i Kuvendit te Kosovës me 16 shtator 2016, sipas  aprovimit </t>
  </si>
  <si>
    <t>PJATA LL.C</t>
  </si>
  <si>
    <t xml:space="preserve">Dreke zyrtare , Kryetari i Kuvendit te Kosoves per delegacionin nga Bullgaria ,me 14 shtator 2016,sipas aprovimit </t>
  </si>
  <si>
    <t xml:space="preserve">Dreke zyrtare ,me 7 tetor 2016 nga Komis.AD-HOC,me aprovim </t>
  </si>
  <si>
    <t>GAGI CAFE DPH</t>
  </si>
  <si>
    <t>Dreke zyrtare , me 14 tetor 2016 nga Komis.Arsim, Shkencë,Tekno.Kult.Rini dhe Sport</t>
  </si>
  <si>
    <t>AEEG GROUP SHPK</t>
  </si>
  <si>
    <t>Dreke zyrtare , Komis.per Pune te Brendshme ,Siguri dhe Mbikqyrje te FSK-së, me 26 tetor 2016, sipas vendimit nr.07</t>
  </si>
  <si>
    <t>TIFFANY 05</t>
  </si>
  <si>
    <t xml:space="preserve">Dreke zyrtare , Komis.per Buxhet dhe Financa me  4 nentor 2016, </t>
  </si>
  <si>
    <t>N.SH VALI RANCH</t>
  </si>
  <si>
    <t>Sherbime te bufesë-Qershor</t>
  </si>
  <si>
    <t>Sherbime te bufesë-Korrik</t>
  </si>
  <si>
    <t xml:space="preserve">Dreke zyrtare , Nenkryatari i Kuvendit te Kosoves dhe Kryetarit te Komisionit Parlamentar per Stabilizim Asocimi  me 5 tetor 2016, sipas aprovimit </t>
  </si>
  <si>
    <t>ULTRA S SHPK</t>
  </si>
  <si>
    <t>Dreke zyrtare , Kryetari i Kuvendit te Kosoves me rastin e vizites se Grupit te Miqesise nga Austria , me 2 nentor 2016 sipas aprovimit</t>
  </si>
  <si>
    <t>SWISS DIAMOND HOTEL SHPK</t>
  </si>
  <si>
    <t xml:space="preserve">Sherbimet e bufesë-Shtator </t>
  </si>
  <si>
    <t xml:space="preserve">Dreke zyrtare, Komis.per Buxhet me 1nentor 2016 </t>
  </si>
  <si>
    <t>Dukagjini SH.P.K</t>
  </si>
  <si>
    <t>Dreke zyrtare,Komis.per Bujq.Pyllt.Mjedis.dhe Planif.Hap.me 12 nentor 2016, me vendim</t>
  </si>
  <si>
    <t>VILA 100 DPH</t>
  </si>
  <si>
    <t>Dreke zyrtare ,Komis.per Mbikqyr.Agjens.se Koso.per Inteligje. me 14 nentor 2016</t>
  </si>
  <si>
    <t>SOFRABEZI SHPK</t>
  </si>
  <si>
    <t xml:space="preserve">Dreke zyrtare ,Komis.per Shendetesi , Pune dhe Mireqene Sociale me 8 nentor 2016 me vendimit </t>
  </si>
  <si>
    <t>REST.MARIGONA</t>
  </si>
  <si>
    <t>Sherbimet e bufesë-Tetor</t>
  </si>
  <si>
    <t xml:space="preserve">Dreke zyrtare , Kryetari i Kuvendit te Koseves me 25 tetor 2016, sipas aprovimit </t>
  </si>
  <si>
    <t xml:space="preserve">Dreke zyrtare ,Kryetari i Kuvendit te Kosoves me 14 nentor 2016,sipas aprovimit </t>
  </si>
  <si>
    <t>Liburnia</t>
  </si>
  <si>
    <t xml:space="preserve">Dreke zyrtare ,Kryetari i Kuvendit te Kosoves me 7 tetor 2016, sipas aporivmit </t>
  </si>
  <si>
    <t xml:space="preserve">Dreke zyrtare, Kryetari i Kuvendit te Kosoves  me 5 tetor 2016, sipas aprovimit </t>
  </si>
  <si>
    <t>DPH RENAISSANCE</t>
  </si>
  <si>
    <t xml:space="preserve">Dreke zyrtare,Kryetari i Kuvendit te Kosoves me 24 tetor 2016, sipas aprovimit </t>
  </si>
  <si>
    <t xml:space="preserve">Dreke zyrtare ,Komis, per Zhvill.Eko.Infr.Treg.dhe Industri me 11 nentor 2016 ,( ne baze te vendimit nr.05-V-425, date 28 tetor 2016)sipas aprovimit </t>
  </si>
  <si>
    <t>PRINCE COFFEE HOUSE SHPK</t>
  </si>
  <si>
    <t xml:space="preserve">Dreke zyrtare, Komis.per Shendetesi, Pune dhe Mireqenje Sociale, 28 nentor 2016 </t>
  </si>
  <si>
    <t>MARIGONA</t>
  </si>
  <si>
    <t>Dreke zyrtare ,Komis.per Shendetesi Pune dhe Mireqenie Sociale me 22 nentor 2016, me vendim i Komis.</t>
  </si>
  <si>
    <t>MARSHI NEWCO LLC</t>
  </si>
  <si>
    <t>Dreke zyrtare, Komis.per Arsim dhe Shkence,Teknologji , Kulture ,Rini dhe Sport me 24 nentor 2016</t>
  </si>
  <si>
    <t xml:space="preserve">Dreke zyrtare ,24 tetor  2016,me rastin e organizimit te Seminarit te 93-të  Rose Roth nga Asambleja Parlamentare e NATO-së dhe Kuvendi i Repilbikes se Kosoves , me vendim nr.05-V-297 </t>
  </si>
  <si>
    <t>TROFTA E DRINIT</t>
  </si>
  <si>
    <t>Dreke zyrtare , 21-25 tetor 2016, sipas aprovimit</t>
  </si>
  <si>
    <t>ULTA'S</t>
  </si>
  <si>
    <t>Dreke zyrtare , 21-25 nentor 2016 me rastin e mbajtes -organizimit te Seminarit  te 93-te te Asambles Parlamenatre te NATO-se  Rose Roth e organizuar nga Asambleja e NATO-se ne bashkepunim me  Kuvendin e Republikes se Kosoves , me vendim nr.05-V-297</t>
  </si>
  <si>
    <t xml:space="preserve">Dreke zyrtare ,11 nentor 2016 nga Kryetari i Kuvendit te Kosoves me rastin e Dites Nderkombetare per Qasje ne Informata ne te cilen kan marr pjese perfaqesuesit e Mediave dhe Shoqerise Civile </t>
  </si>
  <si>
    <t>Subvencion me vendim nr.05-V-413</t>
  </si>
  <si>
    <t>Komiteti i Grave të Verbëra të Koosvës (KGVK)</t>
  </si>
  <si>
    <t>Subvencione me vendim nr.05-V-444</t>
  </si>
  <si>
    <t>Shoqatës "Miqtë e Amerikës"</t>
  </si>
  <si>
    <t>Subvencion me vendim nr.05-V-455</t>
  </si>
  <si>
    <t>Shoqatës së të Burgosëve Politik të Kosovës (SHBPK)</t>
  </si>
  <si>
    <t>Subvencione me vendim nr.05-V-372</t>
  </si>
  <si>
    <t>Sofije Ademi</t>
  </si>
  <si>
    <t>Subvencion me vendim nr.05-V-441</t>
  </si>
  <si>
    <t>15/11/2016</t>
  </si>
  <si>
    <t>Subvencion me vendim nr.05-V-446</t>
  </si>
  <si>
    <t>Ismet Mahmuti</t>
  </si>
  <si>
    <t>Paga dhe meditje</t>
  </si>
  <si>
    <t>Mallra dhe sherbime</t>
  </si>
  <si>
    <t>subvencione</t>
  </si>
  <si>
    <t>prej :</t>
  </si>
  <si>
    <t>deri :</t>
  </si>
  <si>
    <r>
      <t xml:space="preserve">Prej datës: </t>
    </r>
    <r>
      <rPr>
        <sz val="10"/>
        <color indexed="8"/>
        <rFont val="Arial"/>
        <family val="2"/>
      </rPr>
      <t>01/10/2016</t>
    </r>
  </si>
  <si>
    <r>
      <t xml:space="preserve">Deri më datën: </t>
    </r>
    <r>
      <rPr>
        <sz val="10"/>
        <color indexed="8"/>
        <rFont val="Arial"/>
        <family val="2"/>
      </rPr>
      <t>31/12/2016</t>
    </r>
  </si>
  <si>
    <r>
      <t xml:space="preserve">Programi: </t>
    </r>
    <r>
      <rPr>
        <sz val="10"/>
        <color indexed="8"/>
        <rFont val="Arial"/>
        <family val="2"/>
      </rPr>
      <t>Administrata</t>
    </r>
  </si>
  <si>
    <t>Shp.UZ brenda vendit</t>
  </si>
  <si>
    <t>SHARR TRAVEL NTSH</t>
  </si>
  <si>
    <t>Shpenz.uz.brend vendit</t>
  </si>
  <si>
    <t>30/12/2016</t>
  </si>
  <si>
    <t>Nga arka-Para te imta</t>
  </si>
  <si>
    <t xml:space="preserve">Shpenzime te udhetimit - Bileta per Florent Mehmeti 24 -26 tetor 2016 , sipas vendimit nr.SP,168/2016 </t>
  </si>
  <si>
    <t>Shpenzime te udhetimit - Bileta per anetarët e Shoqates "Miqet e Amerikes",si  Agim Rexhepi dhe Besart Rexhepi me vendim nr.05-V-342</t>
  </si>
  <si>
    <t xml:space="preserve">Shpenzime te udhetimit - Bileta per Nur Ceku me 19-22 Qershor 2016, sipas vendimit </t>
  </si>
  <si>
    <t xml:space="preserve">Shpenz.te udhetimit - Bileta per Adnan Boshnjaku me 8-12 nentor 2016, me vendim SP,183/2016
</t>
  </si>
  <si>
    <t>Shpenzime te udhetimit - Bileta per Vullnet Kabashi me 8-12 nentor 2016, me vendim nr.SP,147/2016</t>
  </si>
  <si>
    <t>Bileta  uz .per Shaban Selimi me 1-3 dhejtor 2016, sipas vendimit SP,216/2016</t>
  </si>
  <si>
    <t>Shpenz.Bileta Safet Beqiri me 8-11 nentor 2016, sipas vendimit nr.SP,195/2016</t>
  </si>
  <si>
    <t>Shpenz.te udhetimit - Bileta per Ariana Musliu Shoshi , Mirjeta Shllaku 26-30 tetor 2016, sipas vendimit nr.SP,151/2016</t>
  </si>
  <si>
    <t>Shpenz.uz.udhetimit -Bileta per Ariana Musliu Shoshi , Mirjeta Shllaku 22-25 nentor 2016 sipas vendimit nr.SP,211/2016</t>
  </si>
  <si>
    <t xml:space="preserve">Shpenz.uz.udhetimit -Bileta per Ariana Musliu Shoshi , Mirjeta Shllaku 18-22 nentor 2016 sipas vendimit nr.SP,194/2016
</t>
  </si>
  <si>
    <t>Shpenz.Bileta per Snoudon Daci me 6-9 nentor 2016, me vendim nr.SP,196/2016</t>
  </si>
  <si>
    <t>Shpenz.te udhetimit - Bileta per Bukurije Rrukolli me 7-9 nentor , me vendim nr.SP,201/2016</t>
  </si>
  <si>
    <t>Shpenz.uz.udhetimit -Bileta per Selman Ymeri me 27-30 nentor 2016, me vendim nr.SP,207/2016</t>
  </si>
  <si>
    <t>Shpenz.uz.udhetimit -Bileta per Antigona Ibraj , Mehmet Simnica me 7-10 nentor 2016, me vendim nr.SP,191/2016</t>
  </si>
  <si>
    <t xml:space="preserve">Bileta uz.Francë 22-25 nentor 2016 sipas aprovimit 
</t>
  </si>
  <si>
    <t>Floreta Kabashi Ademaj</t>
  </si>
  <si>
    <t>Shpenzime te udhetimit - Bileta per Ariana Musliu Shoshi , Mirjeta Shllaku, Shaban Selimi , me 9-15 tetor 2016 me vendim nr.SP,154/2016</t>
  </si>
  <si>
    <t>Shpenzime te udhetimit - Bileta per Snoudon Daci me 9-10 tetor 2016, nr.SP,154/2016</t>
  </si>
  <si>
    <t>Shpenzime te udhetimit - Bileta per Bukurije Rukolli me 7-9 nentor 2016, me vendim nr.SP,201/2016</t>
  </si>
  <si>
    <t>Shpenzime te udhetimit - Bileta per Mirjeta Shllaku me (22-23-25-26 ) , vendimi me 25-27 shtator 2016, nr.SP,144/2016</t>
  </si>
  <si>
    <t>Shpenzime te udhetimit - Bileta Nur Ceku me 2-4 nentor 2016, me vendim .SP,170/2016</t>
  </si>
  <si>
    <t>Shpenzime te udhetimit - Bileta Shaban Selimi , Mirjeta Shllaku, Floreta Ademaj Kabashi</t>
  </si>
  <si>
    <t>Shpenzime te udhetimit - Bileta per Ismet Krasniqi me 1-3 tetor 2016,vendim nr.05-V-405</t>
  </si>
  <si>
    <t>Shpenzime te udhetimit - Bileta te (Rimbursuar nga Parlamenti Evropian)</t>
  </si>
  <si>
    <t>Meditje UZ Maqedoni me 28 shtator 2016, sipas vendimit nr.SP,148/2016</t>
  </si>
  <si>
    <t>Abdulla Islami</t>
  </si>
  <si>
    <t>Meditje UZ Shqiperi me 29 shtator -1 tetor 2016, me vendim nr.SP,149/2016</t>
  </si>
  <si>
    <t>07/10/2016</t>
  </si>
  <si>
    <t>Xhemail Halili</t>
  </si>
  <si>
    <t>Meditje UZ Shqiperi me 29 shtator-1tetor 2016, me vendim nr.SP,149/2016</t>
  </si>
  <si>
    <t>Naser Uka</t>
  </si>
  <si>
    <t>10/10/2016</t>
  </si>
  <si>
    <t>Ismet Krasniqi</t>
  </si>
  <si>
    <t>Meditje UZ Shqiperi me 17-18 shtator 2016, me vendim nr.SP,145/2016</t>
  </si>
  <si>
    <t>Fadil Svishta</t>
  </si>
  <si>
    <t>Meditje UZ Gjermani me 26-28 shtator 2016, me vendim nr.SP,137/2016</t>
  </si>
  <si>
    <t>Ahtere Loxha</t>
  </si>
  <si>
    <t>Meditje UZ Bruksel me 29-30 shtator 2016, me vendim nr.SP,137/2016</t>
  </si>
  <si>
    <t>Safet Beqiri</t>
  </si>
  <si>
    <t xml:space="preserve">Meditje UZ Bruksel me 29-30 shtator 2016, me vendim nr.SP,137/2016
</t>
  </si>
  <si>
    <t xml:space="preserve">Meditje UZ Gjermani 26-28 shtator 2016, me vendim nr.SP,146/2016
</t>
  </si>
  <si>
    <t>Shqipe Krasniqi</t>
  </si>
  <si>
    <t>Meditje UZ Bruksel me 29-30 shtator 2016, me vendim nr.SP,146/2016</t>
  </si>
  <si>
    <t>Meditje UZ Maqedoni me 28 shtator 2016, SP,152/2016</t>
  </si>
  <si>
    <t>Lule Ymeri</t>
  </si>
  <si>
    <t>Meditje UZ Shqiperi me 29 shtator -1 tetor 2016, SP,149/2016</t>
  </si>
  <si>
    <t>Dashurije Canolli</t>
  </si>
  <si>
    <t>Meditje UZ Shqiperi  me 7-10 tetor 2016, me vendim nr.SP,162/2016</t>
  </si>
  <si>
    <t>Meditje UZ Shqiperi me 6-7 tetor 2016, SP,162/2016</t>
  </si>
  <si>
    <t>Ergyl Emra</t>
  </si>
  <si>
    <t>Meditje uz. Shqiperi  me 14-16 tetor 2016, me vendim nr.SP,153/2016</t>
  </si>
  <si>
    <t>Visar Krasniqi</t>
  </si>
  <si>
    <t>Meditje UZ Shqiperi me 4-6 tetor 2016 me vendim nr.SP,160/2016</t>
  </si>
  <si>
    <t>Arsim Shala</t>
  </si>
  <si>
    <t>Meditje UZ Turqi me 9-16 tetor 2016, me vendim nr.SP,155/2016</t>
  </si>
  <si>
    <t>Snoudon Daci</t>
  </si>
  <si>
    <t>Meditje UZ Shqiperi me 6 tetor 2016, me vendim nr.SP,161/2016</t>
  </si>
  <si>
    <t>Agron Istogu</t>
  </si>
  <si>
    <t>Meditje UZ Shqiperi me 5 tetor 2016, me vendim nr.SP,159/2016</t>
  </si>
  <si>
    <t>Rrahim Llalloshi</t>
  </si>
  <si>
    <t>Meditje UZ Shqiperi me 7 tetor 2016, sipas Vendimit SP,163/2016</t>
  </si>
  <si>
    <t>Agron Beqiri</t>
  </si>
  <si>
    <t>Meditje UZ Shqiperi me 6 tetor 2016, me vendim nr.SP,158/2016</t>
  </si>
  <si>
    <t>Naim Salihu</t>
  </si>
  <si>
    <t>Meditje UZ Maqedoni me 12 tetor 2016,me vendim nr.SP,174/2016</t>
  </si>
  <si>
    <t>Behxhet Muqolli</t>
  </si>
  <si>
    <t>Meditje UZ Shqiperi me 14 tetor 2016, vendim nr.SP,179/2016</t>
  </si>
  <si>
    <t>Agim Ajeti</t>
  </si>
  <si>
    <t>Meditje UZ Shqiperi me 12 tetor 2016, sipas vendimit nr.SP,173/2016</t>
  </si>
  <si>
    <t>Meditje UZ Shqiperi me 01 tetor 2016, sipas vendim nr.SP,178/2016</t>
  </si>
  <si>
    <t>Ejup Deliu</t>
  </si>
  <si>
    <t>Meditje UZ Maqedoni me 17 tetor 2016 sipas vendimit nr.SP,177/2016</t>
  </si>
  <si>
    <t>Rexhep Plakolli</t>
  </si>
  <si>
    <t xml:space="preserve">Meditje uz.Francë me 9-15 tetor 2016, me vendim nr.SP,154/2016
</t>
  </si>
  <si>
    <t>Shaban Selimi</t>
  </si>
  <si>
    <t>Ariana Musliu Shoshi</t>
  </si>
  <si>
    <t>Mirjeta Shllaku</t>
  </si>
  <si>
    <t>Meditje UZ Shqiperi me 20-22 tetor 2016, me vendim nr.SP,171/2016</t>
  </si>
  <si>
    <t>Shpresa Veliqi</t>
  </si>
  <si>
    <t>Naim Gjoshi</t>
  </si>
  <si>
    <t>Emine Sefedini</t>
  </si>
  <si>
    <t>Hashmet Baxhaku</t>
  </si>
  <si>
    <t>Meditje UZ Maqedoni me 1 tetor 2016 ,me vendim nr.SP,157/2016</t>
  </si>
  <si>
    <t>Merita Drenori</t>
  </si>
  <si>
    <t>Meditje uz.Maqedoni me 10 tetor 2016, sipas vendimt nr.SP,172/2016</t>
  </si>
  <si>
    <t>Meditje uz.Shqiperi me 20-22 tetor 2016, me vendimim nr.SP,171/2016</t>
  </si>
  <si>
    <t>Burim Guri</t>
  </si>
  <si>
    <t>Meditje uz.Maqedoni mr 12 tetor 2016 me vendim nr.SP,164/2016</t>
  </si>
  <si>
    <t>Meditje uz.Shqiperi  me 14-16 tetor 2016, sipas vendimit SP,169/2016</t>
  </si>
  <si>
    <t>Meditje uz.Shqiperi me 14-16 tetor 2016, sipas vendimit SP,169/2016</t>
  </si>
  <si>
    <t>Drita Morina</t>
  </si>
  <si>
    <t>Mirjeta Heta</t>
  </si>
  <si>
    <t>Meditje uz.Bosne me 18-21 tetor 2016, me vendim nr.SP,150/2016</t>
  </si>
  <si>
    <t>Meditje UZ Bosne me 18-21 tetor 2016, me vendim nr.SP,150/2016</t>
  </si>
  <si>
    <t>Vullnet Kabashi</t>
  </si>
  <si>
    <t>Meditje UZ Maqedoni me 20 tetor 2016, me vendim nr.SP,182/2016</t>
  </si>
  <si>
    <t>Korrab Krasniqi</t>
  </si>
  <si>
    <t>Meditje UZ Maqedoni me 17 tetor 2016, me vendim nr.SP,180/2016</t>
  </si>
  <si>
    <t>Florent Mehmeti</t>
  </si>
  <si>
    <t>Meditje UZ Maqedoni me 12 tetor 2016, me vendim nr.SP,165/2016</t>
  </si>
  <si>
    <t xml:space="preserve">Meditje uz.Slloveni me 10-13 tetor 2016, me  vendim nr.SP,156/2016
</t>
  </si>
  <si>
    <t>Bukurije Rukolli</t>
  </si>
  <si>
    <t>Meditje UZ Shqiperi me 30 tetor -2 nentor 2016, me vendim nr.SP,184/2016</t>
  </si>
  <si>
    <t>Selman Ymeri</t>
  </si>
  <si>
    <t>Meditje UZ Shqiperi me 30 tetor -2 nentor 2016 , me vendim nr.SP,184/2016</t>
  </si>
  <si>
    <t>21/11/2016</t>
  </si>
  <si>
    <t>Sulltane Gashi</t>
  </si>
  <si>
    <t>Meditje UZ Maqedoni me 20 tetor 2016, me vendim nr.SP,188/2016</t>
  </si>
  <si>
    <t>09/11/2016</t>
  </si>
  <si>
    <t>Meditje uz.Shqiperi me 19-20 tetor 2016, me vendim nr.SP,189/2016</t>
  </si>
  <si>
    <t>Meditje UZ Maqedoni me 25 tetor 2016, sipas vendim nr.187/2016</t>
  </si>
  <si>
    <t>Meditje UZ Francë me 6-9 nentor 2016, me vendim nr.SP,196/2016</t>
  </si>
  <si>
    <t>Meditje UZ Maqedoni me 02 nentor 2016, me vendim nr.SP,198/2016</t>
  </si>
  <si>
    <t>Meditje UZ Turqi me 8-11 nentor 2016, sipas SP, 195/2016</t>
  </si>
  <si>
    <t xml:space="preserve">Meditje uz.Çeki me 24-26 tetor 2016,me vendim nr.SP,168/2016
</t>
  </si>
  <si>
    <t xml:space="preserve">Meditje uz.Shqiperi me 30 tetor -01 nentor 2016, me vendim nr.Sp,185/2016
</t>
  </si>
  <si>
    <t>Meditje uz.Shqiperi me 2 nentor 2016, SP,199/2016</t>
  </si>
  <si>
    <t>17/11/2016</t>
  </si>
  <si>
    <t>Besim Krasniqi</t>
  </si>
  <si>
    <t>Meditje UZ Maqedoni me 28 tetor 2016,SP,204/2016</t>
  </si>
  <si>
    <t>Meditje uz.Islandë me 23-27 shtator 2017, me vendim nr.SP,208/2016</t>
  </si>
  <si>
    <t>Meditje UZ Mali i Zi me 10-12 nentor 2016, me vendim nr.SP,210/2016</t>
  </si>
  <si>
    <t>Meditje UZ Maqedoni me 28 tetor 2016, me vendim nr.SP,186/2016</t>
  </si>
  <si>
    <t>Arben Lloshi</t>
  </si>
  <si>
    <t>Meditje UZ Bullgari me 16-18 neteor 2016, me vendim nr.SP,190/2016</t>
  </si>
  <si>
    <t>Bajram Badivuku</t>
  </si>
  <si>
    <t>Adelina Demolli</t>
  </si>
  <si>
    <t>Fehmi Hyseni</t>
  </si>
  <si>
    <t>Meditje uz.Poloni me 6-9 nentor 2016 sipas vendimit nr. SP,193/2016</t>
  </si>
  <si>
    <t>Emrush Haxhiu</t>
  </si>
  <si>
    <t>Xheladin Hoxha</t>
  </si>
  <si>
    <t>Zoja Osmani</t>
  </si>
  <si>
    <t>Sali Rexhepi</t>
  </si>
  <si>
    <t xml:space="preserve">Meditje uz.Poloni me 6-9 nentor 2016, me vendim nr.05-V-430
</t>
  </si>
  <si>
    <t xml:space="preserve">Meditje uz.Turqi me 7-10 tetor 2016, me vendim nr.05-V-429
</t>
  </si>
  <si>
    <t>Mehmet Simnica</t>
  </si>
  <si>
    <t xml:space="preserve">Meditje uz.Austri me 7-9 nentor 2016, me vendim nr.SP,201/2016
</t>
  </si>
  <si>
    <t>Meditje uz.Shqiperi me 18-20 nentor 2016, me vendim nr.SP,209/2016</t>
  </si>
  <si>
    <t>Meditje uz.Holandë me 8-12 nentor 2016, me vendim nr.SP,183/2016</t>
  </si>
  <si>
    <t>12/12/2016</t>
  </si>
  <si>
    <t>Adnan Boshnjaku</t>
  </si>
  <si>
    <t xml:space="preserve"> Meditje uz.Shqiperi me 5-6 dhjetor 2016, me vendim nr.SP,221/20116</t>
  </si>
  <si>
    <t xml:space="preserve">Meditje uz.Suedi me 11-17 nentor 2016 me vendim nr.SP,229/2016
</t>
  </si>
  <si>
    <t xml:space="preserve">Meditje uz.Bruksel me 27-30 nentor 2016, me vendim nr.SP,207/2016
</t>
  </si>
  <si>
    <t xml:space="preserve">Meditje uz.Shqiperi me 24-26 nentor 2016 , me vendim nr.SP,213/2016
</t>
  </si>
  <si>
    <t>Fadil Bytyqi</t>
  </si>
  <si>
    <t>Meditje uz.Shqiperi me 24-26 nentor 2016 , me vendim nr.SP,213/2016</t>
  </si>
  <si>
    <t>Xhavit Aliu</t>
  </si>
  <si>
    <t>Veli Veliu</t>
  </si>
  <si>
    <t>Hajrije Hajredinaj</t>
  </si>
  <si>
    <t>Kushtrim Myftari</t>
  </si>
  <si>
    <t>Sherif Konjufca</t>
  </si>
  <si>
    <t>Musli Krasniqi</t>
  </si>
  <si>
    <t>Luljeta Tahiraj</t>
  </si>
  <si>
    <t>Natasha Prica Tishma</t>
  </si>
  <si>
    <t>Milena Marinkovic</t>
  </si>
  <si>
    <t>Meditje uz.Francë me 22-25 nentor 2016, me vendim nr.SP,211/2016</t>
  </si>
  <si>
    <t>Airana Musliu Shoshi</t>
  </si>
  <si>
    <t xml:space="preserve">Meditje uz.Shqiperi me 10-12 nentor 2016, me vendim nr.SP,202/2016
</t>
  </si>
  <si>
    <t>Meditje uz.Shqiperi me 10-12 nentor 2016, me vendim nr.SP,202/2016</t>
  </si>
  <si>
    <t>Minire Hasani</t>
  </si>
  <si>
    <t>Mikel Mirakaj</t>
  </si>
  <si>
    <t>Shefki Shoshaj</t>
  </si>
  <si>
    <t>Fehmi Pireva</t>
  </si>
  <si>
    <t>Besim Haliti</t>
  </si>
  <si>
    <t>Luljetë Krasniqi</t>
  </si>
  <si>
    <t>Sabrije Saliuki Iseni</t>
  </si>
  <si>
    <t>Valon Dobrunaj</t>
  </si>
  <si>
    <t>Argzon Muçaj</t>
  </si>
  <si>
    <t xml:space="preserve">Meditje uz.Bullgari me 16-18 nentor 2016, me vendim nr.SP,197/2016
</t>
  </si>
  <si>
    <t xml:space="preserve">Meditje uz.Letoni  me 12-15 dhjetor 2016, me vendim SP,228/2016
</t>
  </si>
  <si>
    <t xml:space="preserve">Meditje uz.Serbi me 19-21 dhjetor 2016, me vendim, nr.SP,233/2016
</t>
  </si>
  <si>
    <t>Vilson Ukaj</t>
  </si>
  <si>
    <t xml:space="preserve">Meditje uz.Shqiperi me 20-22 dhjetor 2016, me vendim nr.SP,236/2016
</t>
  </si>
  <si>
    <t>Fitore Zeneli</t>
  </si>
  <si>
    <t>Remzi Hoxha</t>
  </si>
  <si>
    <t>Florije Kuçi</t>
  </si>
  <si>
    <t>Salihe Salihu</t>
  </si>
  <si>
    <t>Besarta Gjyrevci</t>
  </si>
  <si>
    <t xml:space="preserve">Meditje uz.Shqiperi me 9 dhjetor 2016, SP,235/2016
</t>
  </si>
  <si>
    <t xml:space="preserve">Meditje uz.Francë me 14-17 dhjetor 2016, me vendim.nr.SP,230/2016
</t>
  </si>
  <si>
    <t>Meditje uz.Francë me 14-17 dhjetor 2016, me vendim.nr.SP,230/2016</t>
  </si>
  <si>
    <t xml:space="preserve">Meditje uz.Maqedoni me 18 nentor 2016, sipas vendimit SP,238/2016
</t>
  </si>
  <si>
    <t>Bexhet Muqolli</t>
  </si>
  <si>
    <t>Meditje uz.Shqiperi me 1-3 dhjetor 2016 sipas vendimit nr.SP,217/2016</t>
  </si>
  <si>
    <t>Shpresa Gosalci</t>
  </si>
  <si>
    <t>Januz Fetahu</t>
  </si>
  <si>
    <t>Tahire Shala</t>
  </si>
  <si>
    <t>Nexhmije Rexha</t>
  </si>
  <si>
    <t>Selvete Shabani</t>
  </si>
  <si>
    <t>Rexhep Tullari</t>
  </si>
  <si>
    <t>Lindita Duriqi Gerdovci</t>
  </si>
  <si>
    <t>Drita Kodraliu Ibrahimi</t>
  </si>
  <si>
    <t>Meditje uz.Maqedoni 25 ,29nentor 2016, SP,225/2016</t>
  </si>
  <si>
    <t>Meditje uz.Francë me 12-14 dhjetor 2016, me vendim nr.SP,231/2016</t>
  </si>
  <si>
    <t xml:space="preserve">Meditje uz.Shqiperi me 7-12 dhjetor 2016, me vendim nr.SP,226/2016
</t>
  </si>
  <si>
    <t>Meditje uz.Shqiperi me 7-12 dhjetor 2016, me vendim nr.SP,226/2016</t>
  </si>
  <si>
    <t xml:space="preserve">Meditje uz.Francë me 12-14 dhjetor 2016,me vendim SP,227/2016
</t>
  </si>
  <si>
    <t xml:space="preserve">Meditje uz.Shqiperi me 12-14 dhjetor 2016, me vendim nr.SP,232/2016
</t>
  </si>
  <si>
    <t xml:space="preserve">Meditje uz.Shqiperi me 5-6 dhejtor 2016, me vendim nr.SP,222/2016
</t>
  </si>
  <si>
    <t xml:space="preserve">Meditje uz.Mali i Zi me 24-27 nentor 2016, me vendim.nr.SP,214/2016
</t>
  </si>
  <si>
    <t>Bashkim Latifi</t>
  </si>
  <si>
    <t>Meditje uz.Mali i Zi me 24-27 nentor 2016, me vendim.nr.SP,214/2016</t>
  </si>
  <si>
    <t>Afrim Deliu</t>
  </si>
  <si>
    <t>Ejup Gashi</t>
  </si>
  <si>
    <t>Jasmina Maxhari</t>
  </si>
  <si>
    <t>Byrhan Buçinca</t>
  </si>
  <si>
    <t>Genc Blakqori</t>
  </si>
  <si>
    <t>Dukagjin Sadrijaj</t>
  </si>
  <si>
    <t>Ismet Abazi</t>
  </si>
  <si>
    <t xml:space="preserve">Meditje uz.Turqi me 18-22 nentor 2016, me vendim nr.Sp,194/2016
</t>
  </si>
  <si>
    <t xml:space="preserve">Meditje uz.Shqiperi me 5-6 nentor 2016, me vendim nr.SP,223/2016
</t>
  </si>
  <si>
    <t>Mirlinda Kolgeci</t>
  </si>
  <si>
    <t xml:space="preserve">Meditje uz,Shqiperi me 3-5 nentor 2016, me vendim nr.SP,192/2016
</t>
  </si>
  <si>
    <t>Nexhat Jashari</t>
  </si>
  <si>
    <t>Meditje uz,Shqiperi me 3-5 nentor 2016, me vendim nr.SP,192/2016</t>
  </si>
  <si>
    <t>Musa Rudaku</t>
  </si>
  <si>
    <t>Merita Prestreshi</t>
  </si>
  <si>
    <t>Lulzim Latifi</t>
  </si>
  <si>
    <t>Faton Jupolli</t>
  </si>
  <si>
    <t>Sladjana Todorovic</t>
  </si>
  <si>
    <t>Esat Beqiri</t>
  </si>
  <si>
    <t xml:space="preserve">Meditje uz.Itali me 26-30 tetor 2016, me vendim nr.SP,151/2016
</t>
  </si>
  <si>
    <t>Meditje uz.Itali me 26-30 tetor 2016, me vendim nr.SP,151/2016</t>
  </si>
  <si>
    <t xml:space="preserve">Meditje uz.Island me 25-27 shtator 2016, me vendim nr.SP,144/2016
</t>
  </si>
  <si>
    <t>18/11/2016</t>
  </si>
  <si>
    <t xml:space="preserve">Meditje uz.Maqedoni me 28 tetor 2016, sipas aprovimit 
</t>
  </si>
  <si>
    <t xml:space="preserve">Meditje uz.Shqiperi me 1-3 dhjetor 2016, me vendim SP.218/2016 
</t>
  </si>
  <si>
    <t>Elfete Alshiqi Beqiri</t>
  </si>
  <si>
    <t>Meditje uz.Shqiperi me 29 shator-01 tetor 2016, sipas vendimit nr.SP,149/2016</t>
  </si>
  <si>
    <t>Md. uz Maqedoni me 28 shtator 2016, SP,152/2016</t>
  </si>
  <si>
    <t>Shaip Goxhuli</t>
  </si>
  <si>
    <t>Meditje per uz Shqiperi me 29 shtator-1 tetor 2016, me vendim SP,149/2016</t>
  </si>
  <si>
    <t>Meditje per uz Shqiperi me 29 shtator-01 tetor 2016,SP,149/2016</t>
  </si>
  <si>
    <t>Hajrije Haradinaj</t>
  </si>
  <si>
    <t xml:space="preserve">Meditje uz.Shqiperi me 13-15 tetor 2016, me vendim nr.SP,165/2016
</t>
  </si>
  <si>
    <t>Vahide Grajçevci</t>
  </si>
  <si>
    <t>Meditje uz.Shqiperi me 13-15 tetor 2016, me vendim nr.SP,165/2016</t>
  </si>
  <si>
    <t>Mentor Osamanaj</t>
  </si>
  <si>
    <t>Istret Azemi</t>
  </si>
  <si>
    <t>Nazmije Dumani</t>
  </si>
  <si>
    <t>Florie Desku</t>
  </si>
  <si>
    <t>Edona Fetahu Mullarama</t>
  </si>
  <si>
    <t>Besa Pajaziti</t>
  </si>
  <si>
    <t>Miradije Haziraj</t>
  </si>
  <si>
    <t>Nurie Arifaj</t>
  </si>
  <si>
    <t>Ilir Dança</t>
  </si>
  <si>
    <t>Valmirë Deliu Buçaj</t>
  </si>
  <si>
    <t xml:space="preserve">Meditje uz.Francë me 6-10 dhjetor 2016, me vendim nr.SP,220/2016
</t>
  </si>
  <si>
    <t xml:space="preserve">Meditje uz.Kroaci me 1-3 dhjetor 2016, me vendim nr.SP,216/2016
</t>
  </si>
  <si>
    <t xml:space="preserve">Meditje uz.Shqiperi  me 15-17 dhjetor 2017 me vendim nr.SP,237/2016
</t>
  </si>
  <si>
    <t>Meditje uz.Shqiperi  me 15-17 dhjetor 2017 me vendim nr.SP,237/2016</t>
  </si>
  <si>
    <t>Arjeta Statovci</t>
  </si>
  <si>
    <t>Sadat Daku</t>
  </si>
  <si>
    <t>Pedrag Jovanovic</t>
  </si>
  <si>
    <t>Antigona Ibraj</t>
  </si>
  <si>
    <t>Akomodim UZ -KK ne Beograd 15-17 shtator 2016, me vendim nr.05-V-388, Ergyl Emra ,Shqipe Krasniqi</t>
  </si>
  <si>
    <t>Ergyl Emra  dhe Shqipe Krasniqi</t>
  </si>
  <si>
    <t xml:space="preserve">Akomodim UZ Shqiperi me 4-6 tetor 2016 me vendim nr.SP,160/2016
</t>
  </si>
  <si>
    <t xml:space="preserve">Akomod.gjate uz.Francë me 9-15 tetor 2016, me vendim nr.SP,154/2016
</t>
  </si>
  <si>
    <t>Akomod.gjate uz.Shqiperi me 14-16 tetor 2016, sipas vendimit SP,169/2016</t>
  </si>
  <si>
    <t xml:space="preserve">Akomod.gjate uz.Slloveni me 10-13 tetor 2016, me  vendim nr.SP,156/2016
</t>
  </si>
  <si>
    <t>Akomodim UZ Shqiperi me 3-5 nentor 2016, me vendim nr.SP,192/2016 ( ndryshim çmimi ne akomodim )</t>
  </si>
  <si>
    <t xml:space="preserve">Akomodim UZ Shqiperi me 3-5 nentor 2016, me vendim nr.SP,192/2016 ,( ndryshim çmimi ne akomodim )
</t>
  </si>
  <si>
    <t xml:space="preserve">Akomodim UZ Shqiperi me 3-5 nentor 2016, me vendim nr.SP,182/2016,( ndryshim çmimi ne akomodim )
</t>
  </si>
  <si>
    <t xml:space="preserve">Akomodim UZ Shqiperi me 3-5 nentor 2016, me vendim nr.SP,192/2016,( ndryshim çmimi ne akomodim )
</t>
  </si>
  <si>
    <t>Akomodim UZ Shqiperi me 3-5 nentor 2016, me vendim nr.SP,192/2016,( ndryshim çmimi ne akomodim )</t>
  </si>
  <si>
    <t xml:space="preserve">Akomodim UZ me 6-9 nentor 2016, me vendim nr.SP,196/2016
</t>
  </si>
  <si>
    <t>Akomod.gjate uz.Çeki me 24-26 tetor 2016,me vendim nr.SP,168/2016</t>
  </si>
  <si>
    <t>Akomod.gjate uz.Shqiperi  me 30 tetor -01 nentor 2016, me vendim nr.Sp,185/2016</t>
  </si>
  <si>
    <t xml:space="preserve">Akomodim UZ.Mali i Zi me 10-12 nentor 2016, me vendim nr.SP,210/2016
</t>
  </si>
  <si>
    <t xml:space="preserve">Akomod. gjate uz.Turqi  me 7-10 tetor 2016, me vendim nr.05-V-429
</t>
  </si>
  <si>
    <t>Akomod.gjate uz.Austri me 7-9 nentor 2016, me vendim nr.SP,201/2016</t>
  </si>
  <si>
    <t>Akomod.uz.Holandë me 8-12 nentor 2016, me vendim nr.SP,183/2016</t>
  </si>
  <si>
    <t>Akomod.gjate uz.Shqiperi me 5-6 dhjetor 2016, me vendim nr.SP,221/20116</t>
  </si>
  <si>
    <t xml:space="preserve">Akomod.gjate uz.Bruksel me 27-30 nentor 2016, me vendim nr.SP,207/2016
</t>
  </si>
  <si>
    <t xml:space="preserve">Akomod.gjate uz.Shqiperi me 24-26 nentor 2016 , me vendim nr.SP,213/2016
</t>
  </si>
  <si>
    <t xml:space="preserve">Akomod.gjate uz.Shqiperi me 24-26 nentor 2016 , me vendim nr.SP,213/2016
</t>
  </si>
  <si>
    <t>Akomod.gjate uz.Shqiperi me 24-26 nentor 2016 , me vendim nr.SP,213/2016</t>
  </si>
  <si>
    <t>Akomod.gjate uz.Francë me 22-25 nentor 2016, me vendim nr.SP,211/2016</t>
  </si>
  <si>
    <t xml:space="preserve">Akomod.gjate uz.Shqiperi me 10-12 nentor 2016, me vendim nr.SP,202/2016
</t>
  </si>
  <si>
    <t>Akomod.gjate uz.Shqiperi me 10-12 nentor 2016, me vendim nr.SP,202/2016</t>
  </si>
  <si>
    <t>Akomod.gjate uz.Bullgari me 16-18 nentor 2016, me vendim nr.SP,197/2016</t>
  </si>
  <si>
    <t xml:space="preserve">Akomod.gjate uz.Francë me 12-14 dhjetor 2016 sipas vendimit nr.SP,227/2016 , (tejkalim shpenzimi i fjetjes) 
</t>
  </si>
  <si>
    <t xml:space="preserve">Akomod.gjate uz.Francë me 14-17 dhjetor 2016, me vendim.nr.SP,230/2016
</t>
  </si>
  <si>
    <t>Akomod.gjate uz.Francë me 14-17 dhjetor 2016, me vendim.nr.SP,230/2016</t>
  </si>
  <si>
    <t>Akomod.uz.Shqiperi me 1-3 dhjetor 2016 sipas vendimit nr.SP,217/2016</t>
  </si>
  <si>
    <t>Akomod.uz.Shqiperime 1-3 dhjetor 2016 sipas vendimit nr.SP,217/2016</t>
  </si>
  <si>
    <t xml:space="preserve">Akomod.gjate uz.Francë me 12-14 dhjetor 2016, me vendim nr.SP,231/2016
</t>
  </si>
  <si>
    <t xml:space="preserve">Akomd.uz.Francë me 12-14 dhjetor 2016,me vendim SP,227/2016
</t>
  </si>
  <si>
    <t xml:space="preserve">Akomod.gjate uz.Shqiperi me 12-14 dhjetor 2016, me vendim nr.SP,232/2016
</t>
  </si>
  <si>
    <t xml:space="preserve">Akomod.gjate uz.Turqi me 18-22 nentor 2016, me vendim nr.Sp,194/2016
</t>
  </si>
  <si>
    <t>Akomod.gjate uz.Turqi me 18-22 nentor 2016, me vendim nr.Sp,194/2016</t>
  </si>
  <si>
    <t>Akomod.gjate uz.Shqiperi me 3-5 nentor 2016, me vendim nr.SP,192/2016</t>
  </si>
  <si>
    <t xml:space="preserve">Akomod.gjate uz.Itali me 26-30 tetor 2016, me vendim nr.SP,151/2016
</t>
  </si>
  <si>
    <t>Akomod.gjate uz.Itali me 26-30 tetor 2016, me vendim nr.SP,151/2016</t>
  </si>
  <si>
    <t xml:space="preserve">Akomod.gjate uz.Island me 25-27 shtator 2016, me vendim nr.SP,144/2016
</t>
  </si>
  <si>
    <t xml:space="preserve">Akomod.gjate uz.Shqiperi me 1-3 dhjetor 2016, me vendim SP.218/2016 
</t>
  </si>
  <si>
    <t xml:space="preserve">Akomod.gjate uz.Shqiperi me 13-15 tetor 2016, me vendim nr.SP,165/2016
</t>
  </si>
  <si>
    <t>Akomod.gjate uz.Shqiperi me 13-15 tetor 2016, me vendim nr.SP,165/2016</t>
  </si>
  <si>
    <t xml:space="preserve">Akomod.gjate uz.Shqiperi me 15-17 dhjetor 2017 me vendim nr.SP,237/2016
</t>
  </si>
  <si>
    <t xml:space="preserve">Akomod.uz.Turqi me 18-22 nentor 2016, me vendim nr.SP,194/2016
</t>
  </si>
  <si>
    <t>Shpez. tjera uz.per Vizë,  me vendim nr.SP,137/2016</t>
  </si>
  <si>
    <t xml:space="preserve">Shpez. tjera uz.per Vizë, .me vendim nr.SP,137/2016
</t>
  </si>
  <si>
    <t xml:space="preserve">Shpez. tjera uz .per  Vizë me vendim nr.SP,146/2016
</t>
  </si>
  <si>
    <t xml:space="preserve">Shpenz.tjera uz. Shqiperi me 14-16 tetor 2016, sipas vendimit SP,169/2016
</t>
  </si>
  <si>
    <t xml:space="preserve">Shpenz.tjera uz. Bosne per vize me 18-21 tetor 2016, me vendim nr.SP,150/2016
</t>
  </si>
  <si>
    <t xml:space="preserve">Shpenz.tjera uz.Slloveni me 10-13 tetor 2016, me  vendim nr.SP,156/2016
</t>
  </si>
  <si>
    <t>Shpenz.tjeram uz. Çeki me 24-26 tetor 2016,me vendim nr.SP,168/2016</t>
  </si>
  <si>
    <t xml:space="preserve">Shpenz.tjera UZ me 28 tetor 2016,SP,204/2016
</t>
  </si>
  <si>
    <t xml:space="preserve">Shpenz.tjera UZ.Mali i Zi me 10-12 nentor 2016, me vendim nr.SP,210/2016
</t>
  </si>
  <si>
    <t xml:space="preserve">Shpenz.tjera UZ me 16-18 neteor 2016, me vendim nr.SP,190/2016
</t>
  </si>
  <si>
    <t>Sjpenz.tjera uz.Austri me 7-9 nentor 2016, me vendim nr.SP,201/2016</t>
  </si>
  <si>
    <t>Shpenz.tjera uz.Holandë me 8-12 nentor 2016, me vendim nr.SP,183/2016</t>
  </si>
  <si>
    <t>Adnan Boshnjaku &amp; Vullnet Kabashi</t>
  </si>
  <si>
    <t xml:space="preserve">Shpnz.tjera uz.Shqiperi me 24-26 nentor 2016 , me vendim nr.SP,213/2016
</t>
  </si>
  <si>
    <t>Delegacioni  me 24-26 nentor 2016 , me vendim nr.SP,213/2016</t>
  </si>
  <si>
    <t xml:space="preserve">Shpenz.tjera uz. Shqiperi me 10-12 nentor 2016, me vendim nr.SP,202/2016
</t>
  </si>
  <si>
    <t>Delegacioni me vendim nr.SP,202/2016</t>
  </si>
  <si>
    <t>Shpenz.tjera uz.Bullgari me 16-18 nentor 2016, me vendim nr.SP,197/2016</t>
  </si>
  <si>
    <t xml:space="preserve">Shpenz.tjera uz.Shqiperi  me 3-5 nentor 2016, me vendim nr.SP,192/2016
</t>
  </si>
  <si>
    <t>Shpenz.gjate uz.Shqiperi  me 15-17 dhjetor 2017 me vendim nr.SP,237/2016</t>
  </si>
  <si>
    <t>Delegacioni uz.Shqiperi  me 15-17 dhjetor 2017 me vendim nr.SP,237/2016</t>
  </si>
  <si>
    <t xml:space="preserve">Rryma-Shtator
</t>
  </si>
  <si>
    <t>KESCO COLLECTION PRISHTINE</t>
  </si>
  <si>
    <t>Rryma-Tetor</t>
  </si>
  <si>
    <t xml:space="preserve">Rryma- Nentor </t>
  </si>
  <si>
    <t xml:space="preserve">Shpenzimet e Ujit -Tetor </t>
  </si>
  <si>
    <t>KUR PRISHTINA SHA</t>
  </si>
  <si>
    <t xml:space="preserve">Shpenzimet e Ujit - Shtator </t>
  </si>
  <si>
    <t>shpenzimet e Ujit - Nentor</t>
  </si>
  <si>
    <t xml:space="preserve">Uji- Dhjetor </t>
  </si>
  <si>
    <t>13/12/2016</t>
  </si>
  <si>
    <t>Mbeturinat-Shtator</t>
  </si>
  <si>
    <t>KRM PASTRIMI SHA</t>
  </si>
  <si>
    <t>Mbeturinat-Tetor</t>
  </si>
  <si>
    <t>Mbeturinat-Nentor</t>
  </si>
  <si>
    <t>Ngrohja qendrorer-Tetor</t>
  </si>
  <si>
    <t>TERMOKOS NGROHTORJA E QYTETIT</t>
  </si>
  <si>
    <t xml:space="preserve">Ngrohja qendrore- Nentor </t>
  </si>
  <si>
    <t>Shpenzime tel.fikse-Shtator</t>
  </si>
  <si>
    <t>POSTA DHE TELEKO I KOSOVES SHA</t>
  </si>
  <si>
    <t>Shpenzime tel,fikse -Tetor</t>
  </si>
  <si>
    <t>Shpenzime tel,fikse-Tetor</t>
  </si>
  <si>
    <t>Shp.tel.fikse-Nentor</t>
  </si>
  <si>
    <t xml:space="preserve">Shp.tel.fikse -Nentor </t>
  </si>
  <si>
    <t>Shpenz.inter.wireless furnizim me linje interenti Nentor</t>
  </si>
  <si>
    <t>KUJTESA NET SHPK</t>
  </si>
  <si>
    <t xml:space="preserve">Shpenz.inter.wireless furnizim me linje interenti Tetor </t>
  </si>
  <si>
    <t>Shpenz.inter.wireless furnizim me linje interenti Shtator</t>
  </si>
  <si>
    <t>Shp.telefonis mobile</t>
  </si>
  <si>
    <t>VALA</t>
  </si>
  <si>
    <t xml:space="preserve">Shpenzime postare </t>
  </si>
  <si>
    <t>Patty Cash</t>
  </si>
  <si>
    <t>Sherbimet e trajnimit me vendim nr.SP,149/2016</t>
  </si>
  <si>
    <t>EIPPA</t>
  </si>
  <si>
    <t>Sherbimet e trajnimit sipas vendimit nr.SP,171/2016</t>
  </si>
  <si>
    <t>EIPAA SHPK</t>
  </si>
  <si>
    <t>Sherbimet e trajnimit sipas vendimit nr.SP,214/2016</t>
  </si>
  <si>
    <t>EUROPEAN CENTER L.L.C</t>
  </si>
  <si>
    <t>Botimi i Revistes "Kuvendi"</t>
  </si>
  <si>
    <t>NTP OFFICE PRINTY</t>
  </si>
  <si>
    <t>Sherbime tjera larja e perdeve te holla</t>
  </si>
  <si>
    <t>ETILENI 2 DPZ</t>
  </si>
  <si>
    <t>Sherbime tjera- Perkthimi</t>
  </si>
  <si>
    <t>Shpenzime tjera - Vizë sipas vendimit Sp,170/2016</t>
  </si>
  <si>
    <t>Nur Çeku</t>
  </si>
  <si>
    <t>Sherbime tjera pagesa e takses per vizë</t>
  </si>
  <si>
    <t xml:space="preserve">Sherbime tjera </t>
  </si>
  <si>
    <t>MEGA MEDIUM NTSH</t>
  </si>
  <si>
    <t>Kontribute</t>
  </si>
  <si>
    <t>TKP</t>
  </si>
  <si>
    <t>Tatim</t>
  </si>
  <si>
    <t>ATK</t>
  </si>
  <si>
    <t xml:space="preserve">Sherbime tjera ne baze te vendimit  me 28 tetor 2016, per shkak te vdekjes se nenpunesit Hilmi Mehmeti i behet pagesa bashkeshortes se tij  per nje page mujore </t>
  </si>
  <si>
    <t>Kimete Mehmeti</t>
  </si>
  <si>
    <t>Sherb.tjera - Huaz.i pajisjeve zerimit me 1 nentor 2016</t>
  </si>
  <si>
    <t>AVC GROUP SHPK</t>
  </si>
  <si>
    <t xml:space="preserve">Sherbime tjera huazim i paisjeve me 28 nentor 2016 </t>
  </si>
  <si>
    <t>Sherb.tjera - Huaz.i pajisjeve zerimit .me 9 dhjetor 2016, ne sallen N/409</t>
  </si>
  <si>
    <t>Sherb.tjera - Huaz.i pajisjeve zerimit  me 13 dhjetor 2016 (Forumi per transparenc Parlamentare , salla 409)</t>
  </si>
  <si>
    <t>Mobilje</t>
  </si>
  <si>
    <t>MOBELLAND NTP</t>
  </si>
  <si>
    <t xml:space="preserve">Furnizim me bateri (UPS) per nevojat e Kuvendit te Kosoves </t>
  </si>
  <si>
    <t>ETIANI SHPK</t>
  </si>
  <si>
    <t>ELECTRONICE EYE SHPK</t>
  </si>
  <si>
    <t>BOTEK NTPSH</t>
  </si>
  <si>
    <t>Furnizim dhe montim i i raftave per kaballot e TI-se</t>
  </si>
  <si>
    <t>Furnizim me flamuj</t>
  </si>
  <si>
    <t>VM3 SHPK</t>
  </si>
  <si>
    <t>Furnizim me tonerë</t>
  </si>
  <si>
    <t>AERO COM NTPSHT</t>
  </si>
  <si>
    <t>Furnizim per zyre - Emblema</t>
  </si>
  <si>
    <t>KOCI GALLERY NSH</t>
  </si>
  <si>
    <t xml:space="preserve">Furnizim me lule </t>
  </si>
  <si>
    <t>LAS PALLMAS NTP</t>
  </si>
  <si>
    <t>Furnizim per zyre</t>
  </si>
  <si>
    <t>Furnizim me lule</t>
  </si>
  <si>
    <t>BLENDI NTG</t>
  </si>
  <si>
    <t>EUROPRINTY</t>
  </si>
  <si>
    <t xml:space="preserve">Furnizim me material shpenzues </t>
  </si>
  <si>
    <t xml:space="preserve">Furnizim me uje </t>
  </si>
  <si>
    <t>ADEA GROUP SHPK</t>
  </si>
  <si>
    <t>Furnizim - Viziztkarta</t>
  </si>
  <si>
    <t>STUDIO FORMA NSH</t>
  </si>
  <si>
    <t>Furnizim per transport</t>
  </si>
  <si>
    <t>AS TECH SHPK</t>
  </si>
  <si>
    <t xml:space="preserve">Furnizim me uje dhe gota </t>
  </si>
  <si>
    <t>Furnizim me arka</t>
  </si>
  <si>
    <t>PROTEC NT</t>
  </si>
  <si>
    <t>Furnizim me material elek.</t>
  </si>
  <si>
    <t>ADRIA 7 ELEKTRO NPT</t>
  </si>
  <si>
    <t>Furnizim me mat.zdr./bravari</t>
  </si>
  <si>
    <t>SFARQA NZP</t>
  </si>
  <si>
    <t>Furnizim me material sanitar</t>
  </si>
  <si>
    <t>MOZA NPT</t>
  </si>
  <si>
    <t>NTSH RIKON</t>
  </si>
  <si>
    <t>Furnizim me ujë</t>
  </si>
  <si>
    <t>Furnizim dhe montim i rafteve per kabllot e TI-së</t>
  </si>
  <si>
    <t>Frunizim per zyre</t>
  </si>
  <si>
    <t>Derivate per ngrohje</t>
  </si>
  <si>
    <t>Derivate per vetura-Korrik</t>
  </si>
  <si>
    <t>Derivate per vetura-Gusht</t>
  </si>
  <si>
    <t xml:space="preserve">Derivate per vetura - Tetor </t>
  </si>
  <si>
    <t>07/12/2016</t>
  </si>
  <si>
    <t>Derivate per vetura</t>
  </si>
  <si>
    <t>Derivate per vetura-Shtator</t>
  </si>
  <si>
    <t>Derivate per vetura-Tetor</t>
  </si>
  <si>
    <t>Derivate per vetura-Nentor</t>
  </si>
  <si>
    <t xml:space="preserve">Mbyll.Patty Cash </t>
  </si>
  <si>
    <t>Regjistrim i automjeteve</t>
  </si>
  <si>
    <t>05/10/2016</t>
  </si>
  <si>
    <t xml:space="preserve">Regj.aut.takse ekologjike 
</t>
  </si>
  <si>
    <t>Regj.aut.t.rrugore</t>
  </si>
  <si>
    <t>Regj.aut.takse ekologjike</t>
  </si>
  <si>
    <t>Regj.autom.takse adm.</t>
  </si>
  <si>
    <t>Taksa dhe regj.i automjeteve</t>
  </si>
  <si>
    <t>Sigurimi i automjeteve</t>
  </si>
  <si>
    <t>SIGAL KS DRININ SHA</t>
  </si>
  <si>
    <t>Takse komunale</t>
  </si>
  <si>
    <t>Komuna e Prishtines</t>
  </si>
  <si>
    <t>Komuna e Prishtine</t>
  </si>
  <si>
    <t>Taksa komunale</t>
  </si>
  <si>
    <t>KOMUNA E PRISHTINES</t>
  </si>
  <si>
    <t>Mirembajtje e automjeteve-Korrik</t>
  </si>
  <si>
    <t>NPSH ALLMAKES GLOBAL SERVICES</t>
  </si>
  <si>
    <t xml:space="preserve">Mirembajtje e automjeteve-Shtator </t>
  </si>
  <si>
    <t>Mirembajtje e automjeteve-Tetor</t>
  </si>
  <si>
    <t>LTG KOSOVA LLC</t>
  </si>
  <si>
    <t>AUTO KACANDOLLI SHPK</t>
  </si>
  <si>
    <t>BAKI AUTOMOBILE SHPK</t>
  </si>
  <si>
    <t>Mirembajtje e automjeteve-Nentor</t>
  </si>
  <si>
    <t xml:space="preserve">Mirembajtje e automjeteve-Nentor </t>
  </si>
  <si>
    <t>Mirembajtje e automjeteve- Nentor</t>
  </si>
  <si>
    <t>Mirembajtje e automjeteve</t>
  </si>
  <si>
    <t xml:space="preserve">Mirembajtje e automjeteve -Nentor </t>
  </si>
  <si>
    <t>Mirembajtje e automjeteve-Qershor</t>
  </si>
  <si>
    <t>ALLMAKES-GLOBAL SERVISE</t>
  </si>
  <si>
    <t xml:space="preserve">Mirembajtja e objektit-Dhjetor </t>
  </si>
  <si>
    <t>NPN UNI PROJECT</t>
  </si>
  <si>
    <t xml:space="preserve">Mirembajtje e objektit-Nentor </t>
  </si>
  <si>
    <t>Mirembajtje e objektit-Tetor</t>
  </si>
  <si>
    <t>Miremb.e softuerit per buxhet 26 gusht-25 shtator 2016</t>
  </si>
  <si>
    <t>PBC SHPK</t>
  </si>
  <si>
    <t xml:space="preserve">Miremb.e sist.kabllovik, paisjet </t>
  </si>
  <si>
    <t>ITS NTSH</t>
  </si>
  <si>
    <t xml:space="preserve">Miremb.e web faqes se Kuvendit-Tetor </t>
  </si>
  <si>
    <t>RROTA SHTEPIA BOTUESE SHPK</t>
  </si>
  <si>
    <t>Mirembajtje e rrjetit kabllovik-Shatator</t>
  </si>
  <si>
    <t>ITSH NTSH</t>
  </si>
  <si>
    <t xml:space="preserve">Mirembajtje e sist.kabllovik -Nentor </t>
  </si>
  <si>
    <t>Mirembajtje e sis.kabllovik</t>
  </si>
  <si>
    <t>Miremb.sist.CCTV dhe mb. kunder zjarrit 23 Gusht-22 Shtator 2016</t>
  </si>
  <si>
    <t>PRO 4 SHPK</t>
  </si>
  <si>
    <t>Live streaming ne web faqen e Kuvendit</t>
  </si>
  <si>
    <t>Miremb.sist.CCTV dhe mb. kunder zjarrit 23 Tetor -22 Nentor  2016</t>
  </si>
  <si>
    <t>Miremb.sist.CCTV dhe mb. kunder zjarrit 23 Shtator -22 Tetor  2016</t>
  </si>
  <si>
    <t>Mirem.e sist. DCN/AV</t>
  </si>
  <si>
    <t xml:space="preserve">Miremb.e web faqes se Kuvendit-Nentor </t>
  </si>
  <si>
    <t>Miremb.e softuerit per buxhet 27 tetor -26 nentor 2016</t>
  </si>
  <si>
    <t>Miremb.sist.CCTV dhe mb. kunder zjarrit 23 Nentor -22 Dhjetor  2016</t>
  </si>
  <si>
    <t>Mirem.e sist. DCN/AV-Tetor</t>
  </si>
  <si>
    <t>Web faqja e Kuvendit-Shtator</t>
  </si>
  <si>
    <t>Mirem.e sist. DCN/AV-Shtator</t>
  </si>
  <si>
    <t>Miremb.e softuerit per buxhet</t>
  </si>
  <si>
    <t xml:space="preserve">Mirembajtje e sist.kabllovik -Tetor </t>
  </si>
  <si>
    <t xml:space="preserve">Mirembajtje e liftave - Tetor </t>
  </si>
  <si>
    <t>EJONA NTSH</t>
  </si>
  <si>
    <t xml:space="preserve">Mirembajtje e fotokopjeve -Shtator </t>
  </si>
  <si>
    <t>INFO COM</t>
  </si>
  <si>
    <t xml:space="preserve">Mirembajtje e fotokopjeve- Nentor </t>
  </si>
  <si>
    <t xml:space="preserve">Mirembajtje e fotokopjeve -Nentor </t>
  </si>
  <si>
    <t>Mirembajtje e liftave -me 19 nentor-18 dhjetor 2016</t>
  </si>
  <si>
    <t xml:space="preserve">Mirembajtje e fotokopjeve- Dhjetor  </t>
  </si>
  <si>
    <t>Mirembajtje e fotokopjeve-Tetor</t>
  </si>
  <si>
    <t>Mirembajtje e fotokopjeve-Shtator</t>
  </si>
  <si>
    <t xml:space="preserve">Mirembajtje e liftave- Shtator </t>
  </si>
  <si>
    <t>Paisjet</t>
  </si>
  <si>
    <t>Shpallje e konkurseve</t>
  </si>
  <si>
    <t>RTK (RADIO TELEVIZIONI KOSOVES</t>
  </si>
  <si>
    <t>ZERI NGB SHPK</t>
  </si>
  <si>
    <t>Shtypi ditor-Shtator</t>
  </si>
  <si>
    <t>DPH CIMI</t>
  </si>
  <si>
    <t>Shtypi ditor-Tetor</t>
  </si>
  <si>
    <t>Sherbime te bufesë-Nentor</t>
  </si>
  <si>
    <t>Shqiponja</t>
  </si>
  <si>
    <t xml:space="preserve">Dreke zyrtare e shtruar nga Sekretari i Kuvendit me 6 shtator 2016, per nder te Ambasadorit te Hungarise ne Prishtine me aprovim </t>
  </si>
  <si>
    <t>Pinochio</t>
  </si>
  <si>
    <t>Dreke zyrtare e shtruar ,me 4 nentor 2016, te gjithe drejtoreve e drejtorive te Kuvendit te Kosoves me rastin e mbajtjes se takimit per spastrimin e tekstit te dokumentit : Plani i Integritetit per Administraten</t>
  </si>
  <si>
    <t>Renov.i nder.dhe ins.eks. (Situacioni i IX-të)</t>
  </si>
  <si>
    <t>TEKNO ING CONSULTING SHPK</t>
  </si>
  <si>
    <t>Renov.i nder.dhe ins.eks.(Situacioni i X-të)</t>
  </si>
  <si>
    <t xml:space="preserve">Pajisje tjera- Furnizim dhe montimi i paisjeve te aklimatizimit ne ndertesen e Kuvendit te Republikes se Kosoves </t>
  </si>
  <si>
    <t>HORECA LLC</t>
  </si>
  <si>
    <t>Pajisje tjera-Rafte dyshe 3200 mm x 560 mm me lartësi 2700 mm (8 kolona,3shtylla dhe 7 ndarje vertikale , 18 copë)</t>
  </si>
  <si>
    <t>Pajisje tjera -Furnizim me pompa per sistemin e ngrohjes/ftohjes (Elektromotor per ventilim Konçar MES-Croatia ose ekuvalent ,Kushineta per elektromotora te ngrohjes-dimensionet te ndryshme, 100 cope, pomp per ngrohje 3-fazor ,Pomp Tip, Rrypa qilera, pompa tip, pomp zhytese raket).</t>
  </si>
  <si>
    <t xml:space="preserve">Pajisje tjera-Furnizim dhe montimi i paisjeve te aklimatizimit 
</t>
  </si>
  <si>
    <r>
      <t xml:space="preserve">Programi: </t>
    </r>
    <r>
      <rPr>
        <sz val="10"/>
        <color indexed="8"/>
        <rFont val="Arial"/>
        <charset val="1"/>
      </rPr>
      <t>Stafi Politik</t>
    </r>
  </si>
  <si>
    <t>Stafi Mbeshtetes  Politik</t>
  </si>
  <si>
    <t>Shpenzime te udhetimit - Bileta per Uran Ismaili me 13-19 tetor 2016, me vendim nr.05-V-418</t>
  </si>
  <si>
    <t>Shpenzime te udhetimit - Bileta per Rilind Berisha, Drita Nimani me 26-29 korrik 2016</t>
  </si>
  <si>
    <t>Shpenzime te udhetimit - Bileta per Avni Bytyci , Driton Lajci,Bashkim Rrahmani, Shpresim Shala,Valmir Klaiqi, Gazmend Krasniqi 2-4 nentor 2016, sipas aprovimit</t>
  </si>
  <si>
    <t xml:space="preserve">Bileta uz.Bashkim Rrahmani, Avni Bytyci, Blerim Latifi , Valmir Klaiqi,Gazmend Krasniqi </t>
  </si>
  <si>
    <t xml:space="preserve">Bileta uz. Xhevahire Izmaku , Naser Osmani , 9-12 nentor 2016, me vendim nr.05-V-436 </t>
  </si>
  <si>
    <t>Shpenzime te udhetimit - Bileta per Uran Ismaili, Bashkim Rrahmani me 4-6 shtator 2016,</t>
  </si>
  <si>
    <t>Shpenzime te udhetimit - Bileta per  Avni Bytyci ,Bashkim Rrahmani,Shpresim Shala ,Uran Ismaili,me-24-30 korrik 2016</t>
  </si>
  <si>
    <t>Shpenzime te udhetimit - Bileta per Blerim Latifi me 2-4 nentor 2016, sipas aprovimit</t>
  </si>
  <si>
    <t xml:space="preserve">Shpenzime te udhetimit - Bileta per Driton Lajci, Blerim Laifi, Uran Ismaili ,Bashkim Rrahmani, Naser Shala (2-5 shtator 2016) </t>
  </si>
  <si>
    <t>Shpenzime te udhetimit - Bileta per Driton Lajci, Blerim Laifi, Uran Ismaili ,Bashkim Rrahmani (4 shtator 2016)</t>
  </si>
  <si>
    <t xml:space="preserve">Meditje uz.Itali me 02-04 shtator 2016, sipas aprovimit 
</t>
  </si>
  <si>
    <t>Driton Lajçi</t>
  </si>
  <si>
    <t>Naser Shala</t>
  </si>
  <si>
    <t>Blerim Latifi</t>
  </si>
  <si>
    <t>Uran Ismajli</t>
  </si>
  <si>
    <t>Bashkim Rrahmani</t>
  </si>
  <si>
    <t xml:space="preserve">Meditje uz.Shqiperi me 28-29 qershor 2016, me vendim nr.05-V-350
</t>
  </si>
  <si>
    <t>Gëzim Kasapolli</t>
  </si>
  <si>
    <t xml:space="preserve">Meditje uz.Mali i Zi me 27 qershor 2016, me vendim nr.05-V-350
</t>
  </si>
  <si>
    <t xml:space="preserve"> Meditje UZ Maqedoni me 28 dhe 30 tetor 2016, me vendim nr.SP,200/2016
</t>
  </si>
  <si>
    <t>Aleksandar Mihajlovic</t>
  </si>
  <si>
    <t>Meditje uz.Maqedoni me 27 shtator 2016, sipas vendimit nr.SP,203/2016</t>
  </si>
  <si>
    <t>Bilgin Begler</t>
  </si>
  <si>
    <t xml:space="preserve">Meditje uz.Hungari me 2-4 nentor 2016, sipas aprovimit </t>
  </si>
  <si>
    <t>Avni Bytyqi</t>
  </si>
  <si>
    <t xml:space="preserve">Meditje uz.Hungari me 31 tetor -4 nentor 2016, sipas aprovimit </t>
  </si>
  <si>
    <t>Valmir Klaiqi</t>
  </si>
  <si>
    <t xml:space="preserve">Meditje uz.Hungari me 31 tetor -4 nentor 2016, sipas aprovimit 
</t>
  </si>
  <si>
    <t>Gazmend Krasniqi</t>
  </si>
  <si>
    <t>Shpresim Shala</t>
  </si>
  <si>
    <t xml:space="preserve">Meditje uz.Shqiperi me 1-3 dhjetor 2016, me vendim nr.SP,217/2016
</t>
  </si>
  <si>
    <t>Drita Nimani</t>
  </si>
  <si>
    <t xml:space="preserve">Meditje uz.Maqedoni me 18 dhjetor 2016, nr.SP,239/2016
</t>
  </si>
  <si>
    <t xml:space="preserve">Meditje uz.Francë me 7-9 dhjetor 2016 sipas aprovimit 
</t>
  </si>
  <si>
    <t>Petrit Prenaj</t>
  </si>
  <si>
    <t xml:space="preserve">Meditje uz.Francë me 7-9 dhjetor 2016, sipas aprovimit
</t>
  </si>
  <si>
    <t>Meditje uz.Francë me 7-9 dhjetor 2016, sipas aprovimit</t>
  </si>
  <si>
    <t>Meditje uz.Francë me 6-9 dhjetor 2016, sipas aprovimit</t>
  </si>
  <si>
    <t xml:space="preserve">Akomod.gjate uz,Itali me 02-04 shtator 2016, sipas aprovimit 
</t>
  </si>
  <si>
    <t xml:space="preserve">Akomod.gjate uz.me 27-29 qershor 2016, me vendim nr.05-V-350
</t>
  </si>
  <si>
    <t xml:space="preserve">Akomod.gjate uz. me 31 tetor -4 nentor 2016, sipas aprovimit 
</t>
  </si>
  <si>
    <t>Akomod.gjate uz.Shqiperi 1-3 dhjetor 2016, me vendim nr.SP,217/2016</t>
  </si>
  <si>
    <t xml:space="preserve">Akomod.gjate uz .Hungari me 31 tetor 4 nentor 2016 sipas aprovimit tejkalim i shpenzimit
</t>
  </si>
  <si>
    <t xml:space="preserve">Akomod.gjate uz .Hungari me 31 tetor 1 nentor 2016 sipas aprovimit (tejkalim shpenzime)
</t>
  </si>
  <si>
    <t>Shpenz.tjera , sipas aprovimit,  pagese per vize</t>
  </si>
  <si>
    <t>Ilmi Ramdani</t>
  </si>
  <si>
    <t>Lulzim Zeqiri</t>
  </si>
  <si>
    <t>Skender Berisha</t>
  </si>
  <si>
    <t>Rilind Berisha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</si>
</sst>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10409]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02">
    <xf numFmtId="0" fontId="0" fillId="0" borderId="0" xfId="0"/>
    <xf numFmtId="0" fontId="2" fillId="0" borderId="0" xfId="0" applyFont="1"/>
    <xf numFmtId="0" fontId="3" fillId="0" borderId="3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33" xfId="0" applyFont="1" applyBorder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5" fillId="0" borderId="18" xfId="0" applyFont="1" applyBorder="1"/>
    <xf numFmtId="0" fontId="4" fillId="2" borderId="19" xfId="0" applyFont="1" applyFill="1" applyBorder="1"/>
    <xf numFmtId="0" fontId="5" fillId="2" borderId="13" xfId="0" applyFont="1" applyFill="1" applyBorder="1"/>
    <xf numFmtId="0" fontId="4" fillId="3" borderId="20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wrapText="1"/>
    </xf>
    <xf numFmtId="0" fontId="5" fillId="0" borderId="14" xfId="0" applyFont="1" applyBorder="1" applyAlignment="1">
      <alignment horizontal="right"/>
    </xf>
    <xf numFmtId="0" fontId="3" fillId="0" borderId="15" xfId="0" applyFont="1" applyBorder="1" applyAlignment="1">
      <alignment wrapText="1"/>
    </xf>
    <xf numFmtId="43" fontId="5" fillId="2" borderId="15" xfId="1" applyFont="1" applyFill="1" applyBorder="1"/>
    <xf numFmtId="10" fontId="5" fillId="0" borderId="15" xfId="2" applyNumberFormat="1" applyFont="1" applyBorder="1"/>
    <xf numFmtId="43" fontId="5" fillId="0" borderId="15" xfId="1" applyFont="1" applyBorder="1"/>
    <xf numFmtId="0" fontId="4" fillId="0" borderId="13" xfId="0" applyFont="1" applyBorder="1"/>
    <xf numFmtId="0" fontId="3" fillId="0" borderId="1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5"/>
    </xf>
    <xf numFmtId="0" fontId="3" fillId="0" borderId="1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3" fontId="5" fillId="0" borderId="33" xfId="1" applyFont="1" applyBorder="1" applyAlignment="1">
      <alignment horizontal="center"/>
    </xf>
    <xf numFmtId="43" fontId="5" fillId="2" borderId="33" xfId="1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3" fillId="4" borderId="0" xfId="0" applyFont="1" applyFill="1"/>
    <xf numFmtId="0" fontId="7" fillId="0" borderId="0" xfId="0" applyFont="1"/>
    <xf numFmtId="0" fontId="8" fillId="0" borderId="0" xfId="0" applyFont="1"/>
    <xf numFmtId="0" fontId="3" fillId="0" borderId="6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0" xfId="0" applyFont="1" applyBorder="1"/>
    <xf numFmtId="43" fontId="3" fillId="0" borderId="0" xfId="0" applyNumberFormat="1" applyFont="1"/>
    <xf numFmtId="0" fontId="3" fillId="0" borderId="0" xfId="0" applyFont="1"/>
    <xf numFmtId="43" fontId="8" fillId="0" borderId="0" xfId="1" applyFont="1"/>
    <xf numFmtId="0" fontId="3" fillId="0" borderId="33" xfId="0" applyFont="1" applyBorder="1" applyAlignment="1">
      <alignment horizontal="center"/>
    </xf>
    <xf numFmtId="0" fontId="8" fillId="0" borderId="0" xfId="0" applyFont="1" applyBorder="1"/>
    <xf numFmtId="0" fontId="10" fillId="0" borderId="0" xfId="0" applyFont="1" applyBorder="1" applyAlignment="1">
      <alignment horizontal="right" vertical="top" wrapText="1"/>
    </xf>
    <xf numFmtId="43" fontId="8" fillId="0" borderId="0" xfId="1" applyFont="1" applyBorder="1"/>
    <xf numFmtId="0" fontId="11" fillId="0" borderId="0" xfId="0" applyFont="1" applyBorder="1" applyAlignment="1">
      <alignment horizontal="right" vertical="top" wrapText="1"/>
    </xf>
    <xf numFmtId="0" fontId="4" fillId="3" borderId="2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3" fillId="0" borderId="0" xfId="0" applyFont="1"/>
    <xf numFmtId="0" fontId="5" fillId="0" borderId="19" xfId="0" applyFont="1" applyBorder="1"/>
    <xf numFmtId="0" fontId="5" fillId="0" borderId="13" xfId="0" applyFont="1" applyBorder="1"/>
    <xf numFmtId="0" fontId="2" fillId="0" borderId="15" xfId="0" applyFont="1" applyBorder="1" applyAlignment="1">
      <alignment wrapText="1"/>
    </xf>
    <xf numFmtId="43" fontId="4" fillId="0" borderId="33" xfId="1" applyFont="1" applyBorder="1" applyAlignment="1">
      <alignment horizontal="center"/>
    </xf>
    <xf numFmtId="43" fontId="8" fillId="0" borderId="33" xfId="1" applyFont="1" applyBorder="1" applyAlignment="1">
      <alignment horizontal="center"/>
    </xf>
    <xf numFmtId="0" fontId="3" fillId="0" borderId="30" xfId="0" applyFont="1" applyBorder="1" applyAlignment="1">
      <alignment vertical="center" textRotation="90" wrapText="1"/>
    </xf>
    <xf numFmtId="0" fontId="3" fillId="0" borderId="37" xfId="0" applyFont="1" applyBorder="1" applyAlignment="1">
      <alignment vertical="center" textRotation="90" wrapText="1"/>
    </xf>
    <xf numFmtId="0" fontId="3" fillId="0" borderId="34" xfId="0" applyFont="1" applyBorder="1" applyAlignment="1">
      <alignment vertical="center" textRotation="90" wrapText="1"/>
    </xf>
    <xf numFmtId="43" fontId="3" fillId="0" borderId="3" xfId="1" applyFont="1" applyBorder="1" applyAlignment="1">
      <alignment wrapText="1"/>
    </xf>
    <xf numFmtId="43" fontId="6" fillId="0" borderId="35" xfId="1" applyFont="1" applyBorder="1" applyAlignment="1">
      <alignment wrapText="1"/>
    </xf>
    <xf numFmtId="43" fontId="3" fillId="0" borderId="3" xfId="1" applyNumberFormat="1" applyFont="1" applyBorder="1" applyAlignment="1">
      <alignment wrapText="1"/>
    </xf>
    <xf numFmtId="43" fontId="8" fillId="0" borderId="0" xfId="0" applyNumberFormat="1" applyFont="1" applyAlignment="1">
      <alignment horizontal="left"/>
    </xf>
    <xf numFmtId="43" fontId="3" fillId="0" borderId="35" xfId="1" applyFont="1" applyBorder="1" applyAlignment="1">
      <alignment horizontal="left" wrapText="1"/>
    </xf>
    <xf numFmtId="10" fontId="3" fillId="0" borderId="3" xfId="2" applyNumberFormat="1" applyFont="1" applyBorder="1" applyAlignment="1">
      <alignment wrapText="1"/>
    </xf>
    <xf numFmtId="43" fontId="3" fillId="0" borderId="34" xfId="1" applyFont="1" applyBorder="1" applyAlignment="1">
      <alignment wrapText="1"/>
    </xf>
    <xf numFmtId="43" fontId="3" fillId="0" borderId="33" xfId="1" applyFont="1" applyBorder="1" applyAlignment="1">
      <alignment wrapText="1"/>
    </xf>
    <xf numFmtId="43" fontId="3" fillId="0" borderId="37" xfId="1" applyFont="1" applyBorder="1" applyAlignment="1">
      <alignment wrapText="1"/>
    </xf>
    <xf numFmtId="43" fontId="2" fillId="0" borderId="3" xfId="1" applyFont="1" applyBorder="1" applyAlignment="1">
      <alignment wrapText="1"/>
    </xf>
    <xf numFmtId="0" fontId="2" fillId="2" borderId="19" xfId="0" applyFont="1" applyFill="1" applyBorder="1" applyAlignment="1">
      <alignment horizontal="center"/>
    </xf>
    <xf numFmtId="0" fontId="3" fillId="0" borderId="33" xfId="0" applyFont="1" applyBorder="1" applyAlignment="1"/>
    <xf numFmtId="43" fontId="3" fillId="0" borderId="33" xfId="1" applyFont="1" applyBorder="1" applyAlignment="1"/>
    <xf numFmtId="2" fontId="3" fillId="0" borderId="33" xfId="0" applyNumberFormat="1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4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33" xfId="0" applyFont="1" applyBorder="1" applyAlignment="1">
      <alignment vertical="top" wrapText="1"/>
    </xf>
    <xf numFmtId="0" fontId="12" fillId="0" borderId="33" xfId="0" applyFont="1" applyBorder="1" applyAlignment="1">
      <alignment horizontal="center" vertical="top" wrapText="1"/>
    </xf>
    <xf numFmtId="0" fontId="13" fillId="0" borderId="30" xfId="0" applyFont="1" applyBorder="1" applyAlignment="1">
      <alignment vertical="top" wrapText="1"/>
    </xf>
    <xf numFmtId="0" fontId="15" fillId="0" borderId="33" xfId="0" applyFont="1" applyBorder="1" applyAlignment="1">
      <alignment horizontal="center"/>
    </xf>
    <xf numFmtId="0" fontId="14" fillId="0" borderId="33" xfId="0" applyFont="1" applyBorder="1"/>
    <xf numFmtId="0" fontId="12" fillId="0" borderId="42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43" fontId="12" fillId="0" borderId="33" xfId="0" applyNumberFormat="1" applyFont="1" applyBorder="1"/>
    <xf numFmtId="43" fontId="16" fillId="0" borderId="33" xfId="1" applyFont="1" applyBorder="1"/>
    <xf numFmtId="43" fontId="17" fillId="0" borderId="33" xfId="1" applyFont="1" applyBorder="1"/>
    <xf numFmtId="0" fontId="13" fillId="0" borderId="44" xfId="0" applyFont="1" applyBorder="1" applyAlignment="1">
      <alignment vertical="top" wrapText="1"/>
    </xf>
    <xf numFmtId="43" fontId="13" fillId="0" borderId="33" xfId="1" applyFont="1" applyBorder="1"/>
    <xf numFmtId="43" fontId="18" fillId="0" borderId="33" xfId="1" applyFont="1" applyBorder="1"/>
    <xf numFmtId="0" fontId="13" fillId="0" borderId="0" xfId="0" applyFont="1" applyBorder="1" applyAlignment="1">
      <alignment vertical="top" wrapText="1"/>
    </xf>
    <xf numFmtId="43" fontId="12" fillId="0" borderId="33" xfId="1" applyFont="1" applyBorder="1"/>
    <xf numFmtId="43" fontId="17" fillId="5" borderId="33" xfId="1" applyFont="1" applyFill="1" applyBorder="1"/>
    <xf numFmtId="43" fontId="13" fillId="0" borderId="0" xfId="0" applyNumberFormat="1" applyFont="1"/>
    <xf numFmtId="43" fontId="19" fillId="0" borderId="33" xfId="1" applyFont="1" applyBorder="1"/>
    <xf numFmtId="0" fontId="13" fillId="0" borderId="33" xfId="0" applyFont="1" applyBorder="1"/>
    <xf numFmtId="43" fontId="15" fillId="0" borderId="33" xfId="1" applyFont="1" applyBorder="1"/>
    <xf numFmtId="43" fontId="14" fillId="0" borderId="33" xfId="1" applyFont="1" applyBorder="1"/>
    <xf numFmtId="0" fontId="12" fillId="0" borderId="33" xfId="0" applyFont="1" applyBorder="1" applyAlignment="1">
      <alignment horizontal="right"/>
    </xf>
    <xf numFmtId="0" fontId="12" fillId="0" borderId="33" xfId="0" applyFont="1" applyBorder="1" applyAlignment="1">
      <alignment wrapText="1"/>
    </xf>
    <xf numFmtId="0" fontId="13" fillId="0" borderId="33" xfId="0" applyFont="1" applyBorder="1" applyAlignment="1">
      <alignment horizontal="right"/>
    </xf>
    <xf numFmtId="0" fontId="13" fillId="0" borderId="33" xfId="0" applyFont="1" applyBorder="1" applyAlignment="1">
      <alignment wrapText="1"/>
    </xf>
    <xf numFmtId="43" fontId="17" fillId="0" borderId="33" xfId="0" applyNumberFormat="1" applyFont="1" applyBorder="1"/>
    <xf numFmtId="0" fontId="17" fillId="0" borderId="33" xfId="0" applyFont="1" applyBorder="1"/>
    <xf numFmtId="0" fontId="19" fillId="0" borderId="33" xfId="0" applyFont="1" applyBorder="1"/>
    <xf numFmtId="43" fontId="13" fillId="0" borderId="0" xfId="1" applyFont="1"/>
    <xf numFmtId="0" fontId="13" fillId="0" borderId="0" xfId="0" applyFont="1" applyAlignment="1">
      <alignment wrapText="1"/>
    </xf>
    <xf numFmtId="2" fontId="12" fillId="0" borderId="33" xfId="0" applyNumberFormat="1" applyFont="1" applyBorder="1"/>
    <xf numFmtId="43" fontId="15" fillId="0" borderId="33" xfId="0" applyNumberFormat="1" applyFont="1" applyBorder="1"/>
    <xf numFmtId="43" fontId="14" fillId="0" borderId="0" xfId="0" applyNumberFormat="1" applyFont="1"/>
    <xf numFmtId="43" fontId="14" fillId="0" borderId="0" xfId="1" applyFont="1"/>
    <xf numFmtId="0" fontId="4" fillId="3" borderId="0" xfId="0" applyFont="1" applyFill="1" applyBorder="1"/>
    <xf numFmtId="0" fontId="5" fillId="0" borderId="27" xfId="0" applyFont="1" applyBorder="1"/>
    <xf numFmtId="0" fontId="4" fillId="0" borderId="22" xfId="0" applyFont="1" applyBorder="1" applyAlignment="1">
      <alignment wrapText="1"/>
    </xf>
    <xf numFmtId="43" fontId="4" fillId="0" borderId="22" xfId="0" applyNumberFormat="1" applyFont="1" applyBorder="1"/>
    <xf numFmtId="10" fontId="4" fillId="0" borderId="22" xfId="0" applyNumberFormat="1" applyFont="1" applyBorder="1"/>
    <xf numFmtId="0" fontId="3" fillId="0" borderId="33" xfId="0" applyFont="1" applyBorder="1" applyAlignment="1">
      <alignment wrapText="1"/>
    </xf>
    <xf numFmtId="0" fontId="2" fillId="0" borderId="14" xfId="0" applyFont="1" applyBorder="1" applyAlignment="1">
      <alignment horizontal="right"/>
    </xf>
    <xf numFmtId="43" fontId="4" fillId="0" borderId="15" xfId="1" applyFont="1" applyBorder="1"/>
    <xf numFmtId="10" fontId="4" fillId="0" borderId="15" xfId="2" applyNumberFormat="1" applyFont="1" applyBorder="1"/>
    <xf numFmtId="10" fontId="3" fillId="0" borderId="0" xfId="2" applyNumberFormat="1" applyFont="1" applyBorder="1" applyAlignment="1">
      <alignment vertical="top" wrapText="1"/>
    </xf>
    <xf numFmtId="43" fontId="20" fillId="0" borderId="0" xfId="1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13" fillId="0" borderId="0" xfId="0" applyFont="1"/>
    <xf numFmtId="0" fontId="13" fillId="0" borderId="44" xfId="0" applyFont="1" applyBorder="1"/>
    <xf numFmtId="0" fontId="13" fillId="0" borderId="43" xfId="0" applyFont="1" applyBorder="1"/>
    <xf numFmtId="0" fontId="3" fillId="0" borderId="0" xfId="0" applyFont="1"/>
    <xf numFmtId="0" fontId="13" fillId="0" borderId="0" xfId="0" applyFont="1"/>
    <xf numFmtId="0" fontId="4" fillId="3" borderId="2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3" fillId="0" borderId="0" xfId="0" applyFont="1"/>
    <xf numFmtId="0" fontId="5" fillId="0" borderId="19" xfId="0" applyFont="1" applyBorder="1"/>
    <xf numFmtId="43" fontId="4" fillId="0" borderId="33" xfId="1" applyFont="1" applyBorder="1" applyAlignment="1">
      <alignment horizontal="center"/>
    </xf>
    <xf numFmtId="43" fontId="7" fillId="0" borderId="33" xfId="0" applyNumberFormat="1" applyFont="1" applyBorder="1" applyAlignment="1">
      <alignment vertical="top" wrapText="1"/>
    </xf>
    <xf numFmtId="43" fontId="7" fillId="0" borderId="33" xfId="1" applyFont="1" applyBorder="1"/>
    <xf numFmtId="10" fontId="7" fillId="0" borderId="43" xfId="2" applyNumberFormat="1" applyFont="1" applyBorder="1" applyAlignment="1">
      <alignment vertical="top" wrapText="1"/>
    </xf>
    <xf numFmtId="43" fontId="23" fillId="0" borderId="33" xfId="1" applyFont="1" applyBorder="1" applyAlignment="1">
      <alignment vertical="top" wrapText="1"/>
    </xf>
    <xf numFmtId="43" fontId="23" fillId="0" borderId="33" xfId="1" applyFont="1" applyBorder="1"/>
    <xf numFmtId="43" fontId="23" fillId="0" borderId="0" xfId="1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43" fontId="23" fillId="0" borderId="33" xfId="0" applyNumberFormat="1" applyFont="1" applyBorder="1" applyAlignment="1">
      <alignment vertical="top" wrapText="1"/>
    </xf>
    <xf numFmtId="43" fontId="7" fillId="0" borderId="33" xfId="1" applyFont="1" applyBorder="1" applyAlignment="1">
      <alignment vertical="top" wrapText="1"/>
    </xf>
    <xf numFmtId="43" fontId="7" fillId="0" borderId="43" xfId="1" applyFont="1" applyBorder="1" applyAlignment="1">
      <alignment vertical="top" wrapText="1"/>
    </xf>
    <xf numFmtId="0" fontId="23" fillId="0" borderId="0" xfId="0" applyFont="1"/>
    <xf numFmtId="0" fontId="23" fillId="0" borderId="33" xfId="0" applyFont="1" applyBorder="1"/>
    <xf numFmtId="43" fontId="7" fillId="0" borderId="43" xfId="1" applyFont="1" applyBorder="1" applyAlignment="1">
      <alignment wrapText="1"/>
    </xf>
    <xf numFmtId="0" fontId="23" fillId="0" borderId="33" xfId="0" applyFont="1" applyBorder="1" applyAlignment="1">
      <alignment vertical="top" wrapText="1"/>
    </xf>
    <xf numFmtId="43" fontId="23" fillId="0" borderId="0" xfId="0" applyNumberFormat="1" applyFont="1" applyBorder="1" applyAlignment="1">
      <alignment vertical="top" wrapText="1"/>
    </xf>
    <xf numFmtId="43" fontId="23" fillId="0" borderId="0" xfId="0" applyNumberFormat="1" applyFont="1"/>
    <xf numFmtId="43" fontId="24" fillId="0" borderId="33" xfId="1" applyFont="1" applyBorder="1"/>
    <xf numFmtId="43" fontId="7" fillId="0" borderId="33" xfId="0" applyNumberFormat="1" applyFont="1" applyBorder="1"/>
    <xf numFmtId="43" fontId="25" fillId="2" borderId="33" xfId="1" applyFont="1" applyFill="1" applyBorder="1"/>
    <xf numFmtId="43" fontId="25" fillId="0" borderId="33" xfId="1" applyFont="1" applyBorder="1"/>
    <xf numFmtId="43" fontId="25" fillId="2" borderId="0" xfId="1" applyFont="1" applyFill="1" applyBorder="1"/>
    <xf numFmtId="43" fontId="25" fillId="0" borderId="0" xfId="1" applyFont="1" applyBorder="1"/>
    <xf numFmtId="43" fontId="24" fillId="0" borderId="0" xfId="1" applyFont="1" applyBorder="1"/>
    <xf numFmtId="43" fontId="24" fillId="0" borderId="33" xfId="0" applyNumberFormat="1" applyFont="1" applyBorder="1"/>
    <xf numFmtId="0" fontId="25" fillId="0" borderId="33" xfId="0" applyFont="1" applyBorder="1"/>
    <xf numFmtId="43" fontId="25" fillId="0" borderId="33" xfId="0" applyNumberFormat="1" applyFont="1" applyBorder="1"/>
    <xf numFmtId="0" fontId="25" fillId="0" borderId="0" xfId="0" applyFont="1" applyBorder="1"/>
    <xf numFmtId="43" fontId="25" fillId="0" borderId="0" xfId="0" applyNumberFormat="1" applyFont="1" applyBorder="1"/>
    <xf numFmtId="0" fontId="24" fillId="0" borderId="33" xfId="0" applyFont="1" applyBorder="1"/>
    <xf numFmtId="2" fontId="23" fillId="0" borderId="33" xfId="0" applyNumberFormat="1" applyFont="1" applyBorder="1"/>
    <xf numFmtId="43" fontId="24" fillId="0" borderId="43" xfId="0" applyNumberFormat="1" applyFont="1" applyBorder="1"/>
    <xf numFmtId="43" fontId="24" fillId="0" borderId="0" xfId="0" applyNumberFormat="1" applyFont="1" applyBorder="1"/>
    <xf numFmtId="2" fontId="7" fillId="0" borderId="33" xfId="0" applyNumberFormat="1" applyFont="1" applyBorder="1"/>
    <xf numFmtId="43" fontId="24" fillId="2" borderId="33" xfId="1" applyFont="1" applyFill="1" applyBorder="1"/>
    <xf numFmtId="43" fontId="23" fillId="0" borderId="0" xfId="1" applyFont="1"/>
    <xf numFmtId="43" fontId="23" fillId="0" borderId="43" xfId="1" applyFont="1" applyBorder="1" applyAlignment="1">
      <alignment wrapText="1"/>
    </xf>
    <xf numFmtId="43" fontId="23" fillId="0" borderId="43" xfId="1" applyFont="1" applyBorder="1" applyAlignment="1">
      <alignment vertical="top" wrapText="1"/>
    </xf>
    <xf numFmtId="10" fontId="23" fillId="0" borderId="43" xfId="2" applyNumberFormat="1" applyFont="1" applyBorder="1" applyAlignment="1">
      <alignment vertical="top" wrapText="1"/>
    </xf>
    <xf numFmtId="0" fontId="7" fillId="0" borderId="33" xfId="0" applyFont="1" applyBorder="1"/>
    <xf numFmtId="0" fontId="5" fillId="0" borderId="27" xfId="0" applyFont="1" applyBorder="1" applyAlignment="1">
      <alignment horizontal="center"/>
    </xf>
    <xf numFmtId="43" fontId="4" fillId="0" borderId="16" xfId="0" applyNumberFormat="1" applyFont="1" applyBorder="1" applyAlignment="1">
      <alignment horizontal="center"/>
    </xf>
    <xf numFmtId="2" fontId="2" fillId="0" borderId="38" xfId="0" applyNumberFormat="1" applyFont="1" applyBorder="1" applyAlignment="1"/>
    <xf numFmtId="43" fontId="4" fillId="0" borderId="39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13" fillId="0" borderId="0" xfId="0" applyFont="1"/>
    <xf numFmtId="43" fontId="13" fillId="0" borderId="0" xfId="1" applyFont="1" applyBorder="1"/>
    <xf numFmtId="43" fontId="6" fillId="0" borderId="34" xfId="1" applyFont="1" applyBorder="1" applyAlignment="1">
      <alignment vertical="top" wrapText="1"/>
    </xf>
    <xf numFmtId="43" fontId="6" fillId="0" borderId="35" xfId="1" applyFont="1" applyBorder="1" applyAlignment="1">
      <alignment vertical="top" wrapText="1"/>
    </xf>
    <xf numFmtId="10" fontId="6" fillId="0" borderId="12" xfId="2" applyNumberFormat="1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3" fontId="5" fillId="2" borderId="43" xfId="1" applyFont="1" applyFill="1" applyBorder="1" applyAlignment="1">
      <alignment horizontal="center"/>
    </xf>
    <xf numFmtId="43" fontId="12" fillId="0" borderId="0" xfId="1" applyFont="1" applyBorder="1"/>
    <xf numFmtId="43" fontId="3" fillId="0" borderId="0" xfId="1" applyFont="1" applyBorder="1" applyAlignment="1">
      <alignment wrapText="1"/>
    </xf>
    <xf numFmtId="0" fontId="0" fillId="0" borderId="50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0" fillId="0" borderId="52" xfId="0" applyBorder="1" applyAlignment="1" applyProtection="1">
      <alignment vertical="top" wrapText="1"/>
      <protection locked="0"/>
    </xf>
    <xf numFmtId="0" fontId="0" fillId="0" borderId="56" xfId="0" applyBorder="1" applyAlignment="1" applyProtection="1">
      <alignment vertical="top" wrapText="1"/>
      <protection locked="0"/>
    </xf>
    <xf numFmtId="0" fontId="0" fillId="0" borderId="57" xfId="0" applyBorder="1" applyAlignment="1" applyProtection="1">
      <alignment vertical="top" wrapText="1"/>
      <protection locked="0"/>
    </xf>
    <xf numFmtId="0" fontId="26" fillId="6" borderId="54" xfId="0" applyFont="1" applyFill="1" applyBorder="1" applyAlignment="1" applyProtection="1">
      <alignment horizontal="left" vertical="top" wrapText="1" readingOrder="1"/>
      <protection locked="0"/>
    </xf>
    <xf numFmtId="0" fontId="26" fillId="0" borderId="54" xfId="0" applyFont="1" applyBorder="1" applyAlignment="1" applyProtection="1">
      <alignment horizontal="left" vertical="top" wrapText="1" readingOrder="1"/>
      <protection locked="0"/>
    </xf>
    <xf numFmtId="0" fontId="26" fillId="7" borderId="54" xfId="0" applyFont="1" applyFill="1" applyBorder="1" applyAlignment="1" applyProtection="1">
      <alignment horizontal="left" vertical="top" wrapText="1" readingOrder="1"/>
      <protection locked="0"/>
    </xf>
    <xf numFmtId="0" fontId="28" fillId="0" borderId="33" xfId="0" applyFont="1" applyBorder="1" applyAlignment="1">
      <alignment horizontal="left"/>
    </xf>
    <xf numFmtId="164" fontId="28" fillId="0" borderId="33" xfId="0" applyNumberFormat="1" applyFont="1" applyBorder="1" applyAlignment="1">
      <alignment horizontal="right"/>
    </xf>
    <xf numFmtId="4" fontId="28" fillId="0" borderId="33" xfId="0" applyNumberFormat="1" applyFont="1" applyBorder="1" applyAlignment="1">
      <alignment horizontal="right"/>
    </xf>
    <xf numFmtId="0" fontId="29" fillId="6" borderId="54" xfId="0" applyFont="1" applyFill="1" applyBorder="1" applyAlignment="1" applyProtection="1">
      <alignment horizontal="left" vertical="top" wrapText="1" readingOrder="1"/>
      <protection locked="0"/>
    </xf>
    <xf numFmtId="0" fontId="29" fillId="0" borderId="54" xfId="0" applyFont="1" applyBorder="1" applyAlignment="1" applyProtection="1">
      <alignment horizontal="left" vertical="top" wrapText="1" readingOrder="1"/>
      <protection locked="0"/>
    </xf>
    <xf numFmtId="0" fontId="29" fillId="7" borderId="54" xfId="0" applyFont="1" applyFill="1" applyBorder="1" applyAlignment="1" applyProtection="1">
      <alignment horizontal="left" vertical="top" wrapText="1" readingOrder="1"/>
      <protection locked="0"/>
    </xf>
    <xf numFmtId="0" fontId="0" fillId="0" borderId="59" xfId="0" applyBorder="1" applyAlignment="1" applyProtection="1">
      <alignment vertical="top" wrapText="1"/>
      <protection locked="0"/>
    </xf>
    <xf numFmtId="0" fontId="0" fillId="0" borderId="60" xfId="0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textRotation="90" wrapText="1"/>
    </xf>
    <xf numFmtId="0" fontId="3" fillId="0" borderId="2" xfId="0" applyFont="1" applyBorder="1" applyAlignment="1">
      <alignment vertical="center" textRotation="90" wrapText="1"/>
    </xf>
    <xf numFmtId="0" fontId="3" fillId="0" borderId="10" xfId="0" applyFont="1" applyBorder="1" applyAlignment="1">
      <alignment vertical="center" textRotation="90" wrapText="1"/>
    </xf>
    <xf numFmtId="0" fontId="3" fillId="0" borderId="1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right" vertical="center" textRotation="90" wrapText="1"/>
    </xf>
    <xf numFmtId="0" fontId="3" fillId="0" borderId="2" xfId="0" applyFont="1" applyBorder="1" applyAlignment="1">
      <alignment horizontal="right" vertical="center" textRotation="90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textRotation="90" wrapText="1"/>
    </xf>
    <xf numFmtId="0" fontId="3" fillId="0" borderId="2" xfId="0" applyFont="1" applyBorder="1" applyAlignment="1">
      <alignment vertical="top" textRotation="90" wrapText="1"/>
    </xf>
    <xf numFmtId="0" fontId="3" fillId="0" borderId="8" xfId="0" applyFont="1" applyBorder="1" applyAlignment="1">
      <alignment vertical="center" textRotation="90" wrapText="1"/>
    </xf>
    <xf numFmtId="0" fontId="3" fillId="0" borderId="9" xfId="0" applyFont="1" applyBorder="1" applyAlignment="1">
      <alignment vertical="center" textRotation="90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0" fontId="12" fillId="0" borderId="44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23" fillId="0" borderId="45" xfId="0" applyFont="1" applyBorder="1"/>
    <xf numFmtId="0" fontId="23" fillId="0" borderId="46" xfId="0" applyFont="1" applyBorder="1"/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0" applyFont="1" applyFill="1"/>
    <xf numFmtId="0" fontId="3" fillId="0" borderId="17" xfId="0" applyFont="1" applyBorder="1"/>
    <xf numFmtId="0" fontId="5" fillId="0" borderId="19" xfId="0" applyFont="1" applyBorder="1"/>
    <xf numFmtId="0" fontId="5" fillId="0" borderId="13" xfId="0" applyFont="1" applyBorder="1"/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4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3" xfId="0" applyFont="1" applyBorder="1" applyAlignment="1">
      <alignment wrapText="1"/>
    </xf>
    <xf numFmtId="43" fontId="4" fillId="0" borderId="49" xfId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39" xfId="1" applyFont="1" applyBorder="1" applyAlignment="1">
      <alignment horizontal="center"/>
    </xf>
    <xf numFmtId="43" fontId="4" fillId="0" borderId="33" xfId="1" applyFont="1" applyBorder="1" applyAlignment="1">
      <alignment horizontal="center"/>
    </xf>
    <xf numFmtId="2" fontId="3" fillId="0" borderId="48" xfId="0" applyNumberFormat="1" applyFont="1" applyBorder="1" applyAlignment="1"/>
    <xf numFmtId="2" fontId="3" fillId="0" borderId="39" xfId="0" applyNumberFormat="1" applyFont="1" applyBorder="1" applyAlignment="1"/>
    <xf numFmtId="0" fontId="4" fillId="3" borderId="2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33" xfId="0" applyFont="1" applyBorder="1" applyAlignment="1">
      <alignment wrapText="1"/>
    </xf>
    <xf numFmtId="0" fontId="3" fillId="5" borderId="38" xfId="0" applyFont="1" applyFill="1" applyBorder="1" applyAlignment="1">
      <alignment wrapText="1"/>
    </xf>
    <xf numFmtId="0" fontId="3" fillId="5" borderId="33" xfId="0" applyFont="1" applyFill="1" applyBorder="1" applyAlignment="1">
      <alignment horizontal="left" wrapText="1"/>
    </xf>
    <xf numFmtId="0" fontId="3" fillId="5" borderId="33" xfId="0" applyFont="1" applyFill="1" applyBorder="1" applyAlignment="1">
      <alignment horizontal="center" wrapText="1"/>
    </xf>
    <xf numFmtId="0" fontId="3" fillId="5" borderId="33" xfId="0" applyFont="1" applyFill="1" applyBorder="1" applyAlignment="1">
      <alignment wrapText="1"/>
    </xf>
    <xf numFmtId="0" fontId="3" fillId="5" borderId="39" xfId="0" applyFont="1" applyFill="1" applyBorder="1" applyAlignment="1">
      <alignment wrapText="1"/>
    </xf>
    <xf numFmtId="0" fontId="4" fillId="3" borderId="40" xfId="0" applyFont="1" applyFill="1" applyBorder="1" applyAlignment="1">
      <alignment horizontal="center" wrapText="1"/>
    </xf>
    <xf numFmtId="0" fontId="4" fillId="3" borderId="17" xfId="0" applyFont="1" applyFill="1" applyBorder="1"/>
    <xf numFmtId="0" fontId="4" fillId="3" borderId="2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6" fillId="0" borderId="54" xfId="0" applyFont="1" applyBorder="1" applyAlignment="1" applyProtection="1">
      <alignment horizontal="left" vertical="top" wrapText="1" readingOrder="1"/>
      <protection locked="0"/>
    </xf>
    <xf numFmtId="0" fontId="0" fillId="0" borderId="55" xfId="0" applyBorder="1" applyAlignment="1" applyProtection="1">
      <alignment vertical="top" wrapText="1"/>
      <protection locked="0"/>
    </xf>
    <xf numFmtId="164" fontId="26" fillId="0" borderId="54" xfId="0" applyNumberFormat="1" applyFont="1" applyBorder="1" applyAlignment="1" applyProtection="1">
      <alignment horizontal="left" vertical="top" wrapText="1" readingOrder="1"/>
      <protection locked="0"/>
    </xf>
    <xf numFmtId="0" fontId="26" fillId="7" borderId="54" xfId="0" applyFont="1" applyFill="1" applyBorder="1" applyAlignment="1" applyProtection="1">
      <alignment horizontal="left" vertical="top" wrapText="1" readingOrder="1"/>
      <protection locked="0"/>
    </xf>
    <xf numFmtId="164" fontId="26" fillId="7" borderId="54" xfId="0" applyNumberFormat="1" applyFont="1" applyFill="1" applyBorder="1" applyAlignment="1" applyProtection="1">
      <alignment horizontal="left" vertical="top" wrapText="1" readingOrder="1"/>
      <protection locked="0"/>
    </xf>
    <xf numFmtId="0" fontId="0" fillId="0" borderId="0" xfId="0"/>
    <xf numFmtId="0" fontId="26" fillId="6" borderId="54" xfId="0" applyFont="1" applyFill="1" applyBorder="1" applyAlignment="1" applyProtection="1">
      <alignment horizontal="left" vertical="top" wrapText="1" readingOrder="1"/>
      <protection locked="0"/>
    </xf>
    <xf numFmtId="0" fontId="26" fillId="0" borderId="58" xfId="0" applyFont="1" applyBorder="1" applyAlignment="1" applyProtection="1">
      <alignment horizontal="left" vertical="top" wrapText="1" readingOrder="1"/>
      <protection locked="0"/>
    </xf>
    <xf numFmtId="0" fontId="0" fillId="0" borderId="55" xfId="0" applyBorder="1"/>
    <xf numFmtId="0" fontId="29" fillId="0" borderId="52" xfId="0" applyFont="1" applyBorder="1" applyAlignment="1" applyProtection="1">
      <alignment horizontal="center" vertical="top" wrapText="1" readingOrder="1"/>
      <protection locked="0"/>
    </xf>
    <xf numFmtId="0" fontId="29" fillId="0" borderId="0" xfId="0" applyFont="1" applyBorder="1" applyAlignment="1" applyProtection="1">
      <alignment horizontal="center" vertical="top" wrapText="1" readingOrder="1"/>
      <protection locked="0"/>
    </xf>
    <xf numFmtId="0" fontId="29" fillId="0" borderId="54" xfId="0" applyFont="1" applyBorder="1" applyAlignment="1" applyProtection="1">
      <alignment horizontal="left" vertical="top" wrapText="1" readingOrder="1"/>
      <protection locked="0"/>
    </xf>
    <xf numFmtId="164" fontId="29" fillId="0" borderId="54" xfId="0" applyNumberFormat="1" applyFont="1" applyBorder="1" applyAlignment="1" applyProtection="1">
      <alignment horizontal="left" vertical="top" wrapText="1" readingOrder="1"/>
      <protection locked="0"/>
    </xf>
    <xf numFmtId="0" fontId="29" fillId="7" borderId="54" xfId="0" applyFont="1" applyFill="1" applyBorder="1" applyAlignment="1" applyProtection="1">
      <alignment horizontal="left" vertical="top" wrapText="1" readingOrder="1"/>
      <protection locked="0"/>
    </xf>
    <xf numFmtId="164" fontId="29" fillId="7" borderId="54" xfId="0" applyNumberFormat="1" applyFont="1" applyFill="1" applyBorder="1" applyAlignment="1" applyProtection="1">
      <alignment horizontal="left" vertical="top" wrapText="1" readingOrder="1"/>
      <protection locked="0"/>
    </xf>
    <xf numFmtId="0" fontId="29" fillId="6" borderId="54" xfId="0" applyFont="1" applyFill="1" applyBorder="1" applyAlignment="1" applyProtection="1">
      <alignment horizontal="left" vertical="top" wrapText="1" readingOrder="1"/>
      <protection locked="0"/>
    </xf>
    <xf numFmtId="0" fontId="26" fillId="0" borderId="52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Alignment="1" applyProtection="1">
      <alignment horizontal="left" wrapText="1" readingOrder="1"/>
      <protection locked="0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38100</xdr:colOff>
      <xdr:row>216</xdr:row>
      <xdr:rowOff>76200</xdr:rowOff>
    </xdr:to>
    <xdr:pic>
      <xdr:nvPicPr>
        <xdr:cNvPr id="2" name="Picture 1" descr="Vendim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87700" cy="41224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26</xdr:col>
      <xdr:colOff>38100</xdr:colOff>
      <xdr:row>219</xdr:row>
      <xdr:rowOff>114300</xdr:rowOff>
    </xdr:to>
    <xdr:pic>
      <xdr:nvPicPr>
        <xdr:cNvPr id="3" name="Picture 2" descr="Raport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887700" cy="4164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A2" sqref="A2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6"/>
  <sheetViews>
    <sheetView topLeftCell="C1" workbookViewId="0">
      <selection activeCell="K16" sqref="K16"/>
    </sheetView>
  </sheetViews>
  <sheetFormatPr defaultRowHeight="15.75"/>
  <cols>
    <col min="1" max="1" width="8.85546875" style="36" customWidth="1"/>
    <col min="2" max="2" width="25.140625" style="36" customWidth="1"/>
    <col min="3" max="3" width="21" style="36" customWidth="1"/>
    <col min="4" max="5" width="21.7109375" style="36" customWidth="1"/>
    <col min="6" max="6" width="21.42578125" style="36" customWidth="1"/>
    <col min="7" max="7" width="20.7109375" style="36" customWidth="1"/>
    <col min="8" max="8" width="22.85546875" style="36" customWidth="1"/>
    <col min="9" max="9" width="22.140625" style="36" customWidth="1"/>
    <col min="10" max="10" width="21" style="36" customWidth="1"/>
    <col min="11" max="11" width="23.140625" style="36" customWidth="1"/>
    <col min="12" max="12" width="11.140625" style="36" bestFit="1" customWidth="1"/>
    <col min="13" max="13" width="14.5703125" style="36" bestFit="1" customWidth="1"/>
    <col min="14" max="16384" width="9.140625" style="36"/>
  </cols>
  <sheetData>
    <row r="1" spans="1:13">
      <c r="A1" s="1" t="s">
        <v>0</v>
      </c>
      <c r="B1" s="41"/>
      <c r="C1" s="41"/>
      <c r="D1" s="41"/>
      <c r="E1" s="133"/>
      <c r="F1" s="41"/>
      <c r="G1" s="41"/>
      <c r="H1" s="41"/>
      <c r="I1" s="41"/>
      <c r="J1" s="41"/>
      <c r="K1" s="41"/>
    </row>
    <row r="2" spans="1:13">
      <c r="A2" s="1" t="s">
        <v>1</v>
      </c>
      <c r="B2" s="41"/>
      <c r="C2" s="41"/>
      <c r="D2" s="41"/>
      <c r="E2" s="133"/>
      <c r="F2" s="41"/>
      <c r="G2" s="41"/>
      <c r="H2" s="41"/>
      <c r="I2" s="41"/>
      <c r="J2" s="41"/>
      <c r="K2" s="41"/>
    </row>
    <row r="3" spans="1:13" ht="16.5" thickBot="1">
      <c r="A3" s="1" t="s">
        <v>2</v>
      </c>
      <c r="B3" s="41"/>
      <c r="C3" s="41"/>
      <c r="D3" s="41"/>
      <c r="E3" s="133"/>
      <c r="F3" s="41"/>
      <c r="G3" s="41"/>
      <c r="H3" s="41"/>
      <c r="I3" s="41"/>
      <c r="J3" s="41"/>
      <c r="K3" s="41"/>
    </row>
    <row r="4" spans="1:13" ht="48" thickBot="1">
      <c r="A4" s="24" t="s">
        <v>3</v>
      </c>
      <c r="B4" s="37" t="s">
        <v>4</v>
      </c>
      <c r="C4" s="221" t="s">
        <v>5</v>
      </c>
      <c r="D4" s="222"/>
      <c r="E4" s="222"/>
      <c r="F4" s="222"/>
      <c r="G4" s="223" t="s">
        <v>6</v>
      </c>
      <c r="H4" s="224"/>
      <c r="I4" s="223" t="s">
        <v>7</v>
      </c>
      <c r="J4" s="224"/>
      <c r="K4" s="41"/>
    </row>
    <row r="5" spans="1:13" ht="30.75" customHeight="1" thickBot="1">
      <c r="A5" s="225" t="s">
        <v>8</v>
      </c>
      <c r="B5" s="226"/>
      <c r="C5" s="226"/>
      <c r="D5" s="226"/>
      <c r="E5" s="226"/>
      <c r="F5" s="226"/>
      <c r="G5" s="226"/>
      <c r="H5" s="226"/>
      <c r="I5" s="226"/>
      <c r="J5" s="227"/>
      <c r="K5" s="41"/>
    </row>
    <row r="6" spans="1:13">
      <c r="A6" s="41"/>
      <c r="B6" s="41"/>
      <c r="C6" s="41"/>
      <c r="D6" s="41"/>
      <c r="E6" s="133"/>
      <c r="F6" s="41"/>
      <c r="G6" s="41"/>
      <c r="H6" s="41"/>
      <c r="I6" s="41"/>
      <c r="J6" s="41"/>
      <c r="K6" s="41"/>
    </row>
    <row r="7" spans="1:13">
      <c r="A7" s="41"/>
      <c r="B7" s="41"/>
      <c r="C7" s="41"/>
      <c r="D7" s="41"/>
      <c r="E7" s="133"/>
      <c r="F7" s="41"/>
      <c r="G7" s="41"/>
      <c r="H7" s="41"/>
      <c r="I7" s="41"/>
      <c r="J7" s="41"/>
      <c r="K7" s="41"/>
    </row>
    <row r="8" spans="1:13">
      <c r="A8" s="41"/>
      <c r="B8" s="41"/>
      <c r="C8" s="41"/>
      <c r="D8" s="41"/>
      <c r="E8" s="133"/>
      <c r="F8" s="41"/>
      <c r="G8" s="41"/>
      <c r="H8" s="41"/>
      <c r="I8" s="41"/>
      <c r="J8" s="41"/>
      <c r="K8" s="41"/>
    </row>
    <row r="9" spans="1:13" ht="18.75">
      <c r="A9" s="35" t="s">
        <v>9</v>
      </c>
      <c r="B9" s="41"/>
      <c r="C9" s="41"/>
      <c r="D9" s="41"/>
      <c r="E9" s="133"/>
      <c r="F9" s="41"/>
      <c r="G9" s="41"/>
      <c r="H9" s="41"/>
      <c r="I9" s="40"/>
      <c r="J9" s="41"/>
      <c r="K9" s="41"/>
    </row>
    <row r="10" spans="1:13" ht="19.5" thickBot="1">
      <c r="A10" s="35" t="s">
        <v>10</v>
      </c>
      <c r="B10" s="41"/>
      <c r="C10" s="41"/>
      <c r="D10" s="41"/>
      <c r="E10" s="133"/>
      <c r="F10" s="41"/>
      <c r="G10" s="41"/>
      <c r="H10" s="41"/>
      <c r="I10" s="41"/>
      <c r="J10" s="41"/>
      <c r="K10" s="41"/>
    </row>
    <row r="11" spans="1:13" ht="30.75" customHeight="1" thickBot="1">
      <c r="A11" s="228" t="s">
        <v>3</v>
      </c>
      <c r="B11" s="215" t="s">
        <v>3</v>
      </c>
      <c r="C11" s="215" t="s">
        <v>4</v>
      </c>
      <c r="D11" s="232" t="s">
        <v>53</v>
      </c>
      <c r="E11" s="233"/>
      <c r="F11" s="233"/>
      <c r="G11" s="234"/>
      <c r="H11" s="230" t="s">
        <v>54</v>
      </c>
      <c r="I11" s="56"/>
      <c r="J11" s="217" t="s">
        <v>159</v>
      </c>
      <c r="K11" s="219" t="s">
        <v>151</v>
      </c>
      <c r="L11" s="215" t="s">
        <v>160</v>
      </c>
    </row>
    <row r="12" spans="1:13" ht="146.25" customHeight="1" thickBot="1">
      <c r="A12" s="229"/>
      <c r="B12" s="216"/>
      <c r="C12" s="216"/>
      <c r="D12" s="57" t="s">
        <v>155</v>
      </c>
      <c r="E12" s="57" t="s">
        <v>157</v>
      </c>
      <c r="F12" s="57" t="s">
        <v>156</v>
      </c>
      <c r="G12" s="57" t="s">
        <v>158</v>
      </c>
      <c r="H12" s="231"/>
      <c r="I12" s="58" t="s">
        <v>142</v>
      </c>
      <c r="J12" s="218"/>
      <c r="K12" s="220"/>
      <c r="L12" s="216"/>
    </row>
    <row r="13" spans="1:13" ht="16.5" thickBot="1">
      <c r="A13" s="29">
        <v>1</v>
      </c>
      <c r="B13" s="29">
        <v>1</v>
      </c>
      <c r="C13" s="38">
        <v>2</v>
      </c>
      <c r="D13" s="2">
        <v>3</v>
      </c>
      <c r="E13" s="2"/>
      <c r="F13" s="2">
        <v>4</v>
      </c>
      <c r="G13" s="2">
        <v>5</v>
      </c>
      <c r="H13" s="30">
        <v>6</v>
      </c>
      <c r="I13" s="30"/>
      <c r="J13" s="30">
        <v>7</v>
      </c>
      <c r="K13" s="30">
        <v>8</v>
      </c>
      <c r="L13" s="30">
        <v>10</v>
      </c>
    </row>
    <row r="14" spans="1:13" ht="36" customHeight="1" thickBot="1">
      <c r="A14" s="29">
        <v>11000</v>
      </c>
      <c r="B14" s="29">
        <v>11000</v>
      </c>
      <c r="C14" s="30" t="s">
        <v>12</v>
      </c>
      <c r="D14" s="59">
        <f>3812624.95+1838017+599999.82</f>
        <v>6250641.7700000005</v>
      </c>
      <c r="E14" s="65">
        <v>6060091.3200000003</v>
      </c>
      <c r="F14" s="60">
        <v>6060091.3200000003</v>
      </c>
      <c r="G14" s="61">
        <f>F14/E14*100</f>
        <v>100</v>
      </c>
      <c r="H14" s="59">
        <v>6288756</v>
      </c>
      <c r="I14" s="59">
        <v>6298756</v>
      </c>
      <c r="J14" s="62">
        <v>6003756</v>
      </c>
      <c r="K14" s="63">
        <v>5920869.9699999997</v>
      </c>
      <c r="L14" s="64">
        <f>K14/J14</f>
        <v>0.98619430403234243</v>
      </c>
    </row>
    <row r="15" spans="1:13" ht="36" customHeight="1" thickBot="1">
      <c r="A15" s="29">
        <v>13000</v>
      </c>
      <c r="B15" s="29">
        <v>13000</v>
      </c>
      <c r="C15" s="30" t="s">
        <v>13</v>
      </c>
      <c r="D15" s="59">
        <f>523982+994777+60000</f>
        <v>1578759</v>
      </c>
      <c r="E15" s="59">
        <v>1534146.18</v>
      </c>
      <c r="F15" s="59">
        <v>1124772.46</v>
      </c>
      <c r="G15" s="61">
        <f t="shared" ref="G15:G19" si="0">F15/E15*100</f>
        <v>73.315859639920362</v>
      </c>
      <c r="H15" s="59">
        <v>1688759</v>
      </c>
      <c r="I15" s="65">
        <v>1793759</v>
      </c>
      <c r="J15" s="66">
        <v>1618035.61</v>
      </c>
      <c r="K15" s="59">
        <v>1612981.85</v>
      </c>
      <c r="L15" s="64">
        <f t="shared" ref="L15:L19" si="1">K15/J15</f>
        <v>0.99687660767861597</v>
      </c>
      <c r="M15" s="42"/>
    </row>
    <row r="16" spans="1:13" ht="36" customHeight="1" thickBot="1">
      <c r="A16" s="29">
        <v>13200</v>
      </c>
      <c r="B16" s="29">
        <v>13200</v>
      </c>
      <c r="C16" s="30" t="s">
        <v>14</v>
      </c>
      <c r="D16" s="59">
        <v>241000</v>
      </c>
      <c r="E16" s="59">
        <v>180322.44</v>
      </c>
      <c r="F16" s="59">
        <v>180279.57</v>
      </c>
      <c r="G16" s="61">
        <f t="shared" si="0"/>
        <v>99.976225920634178</v>
      </c>
      <c r="H16" s="59">
        <v>241000</v>
      </c>
      <c r="I16" s="67">
        <v>241000</v>
      </c>
      <c r="J16" s="59">
        <v>176436.44</v>
      </c>
      <c r="K16" s="67">
        <v>176436.44</v>
      </c>
      <c r="L16" s="64">
        <f t="shared" si="1"/>
        <v>1</v>
      </c>
    </row>
    <row r="17" spans="1:12" ht="36" customHeight="1" thickBot="1">
      <c r="A17" s="29">
        <v>21000</v>
      </c>
      <c r="B17" s="29">
        <v>21000</v>
      </c>
      <c r="C17" s="30" t="s">
        <v>15</v>
      </c>
      <c r="D17" s="59">
        <v>100000</v>
      </c>
      <c r="E17" s="59">
        <v>120000</v>
      </c>
      <c r="F17" s="59">
        <v>120000</v>
      </c>
      <c r="G17" s="61">
        <f t="shared" si="0"/>
        <v>100</v>
      </c>
      <c r="H17" s="65">
        <v>60000</v>
      </c>
      <c r="I17" s="66">
        <v>120000</v>
      </c>
      <c r="J17" s="65">
        <v>117162</v>
      </c>
      <c r="K17" s="55">
        <v>117162</v>
      </c>
      <c r="L17" s="64">
        <f t="shared" si="1"/>
        <v>1</v>
      </c>
    </row>
    <row r="18" spans="1:12" ht="36" customHeight="1" thickBot="1">
      <c r="A18" s="29">
        <v>30000</v>
      </c>
      <c r="B18" s="29">
        <v>30000</v>
      </c>
      <c r="C18" s="30" t="s">
        <v>16</v>
      </c>
      <c r="D18" s="59">
        <v>473040</v>
      </c>
      <c r="E18" s="59">
        <v>466915</v>
      </c>
      <c r="F18" s="59">
        <v>466844.07</v>
      </c>
      <c r="G18" s="61">
        <f t="shared" si="0"/>
        <v>99.984808798175266</v>
      </c>
      <c r="H18" s="59">
        <v>896000</v>
      </c>
      <c r="I18" s="59">
        <v>1125000</v>
      </c>
      <c r="J18" s="59">
        <v>692137.01</v>
      </c>
      <c r="K18" s="59">
        <v>690530.01</v>
      </c>
      <c r="L18" s="64">
        <f t="shared" si="1"/>
        <v>0.99767820535994745</v>
      </c>
    </row>
    <row r="19" spans="1:12" ht="36" customHeight="1" thickBot="1">
      <c r="A19" s="29"/>
      <c r="B19" s="29"/>
      <c r="C19" s="30" t="s">
        <v>17</v>
      </c>
      <c r="D19" s="68">
        <f>SUM(D14:D18)</f>
        <v>8643440.7699999996</v>
      </c>
      <c r="E19" s="68">
        <f>SUM(E14:E18)</f>
        <v>8361474.9400000004</v>
      </c>
      <c r="F19" s="68">
        <f>SUM(F14:F18)</f>
        <v>7951987.4200000009</v>
      </c>
      <c r="G19" s="61">
        <f t="shared" si="0"/>
        <v>95.102687947540517</v>
      </c>
      <c r="H19" s="68">
        <f>SUM(H14:H18)</f>
        <v>9174515</v>
      </c>
      <c r="I19" s="68">
        <f>SUM(I14:I18)</f>
        <v>9578515</v>
      </c>
      <c r="J19" s="68">
        <f>SUM(J14:J18)</f>
        <v>8607527.0600000005</v>
      </c>
      <c r="K19" s="68">
        <f>SUM(K14:K18)</f>
        <v>8517980.2700000014</v>
      </c>
      <c r="L19" s="64">
        <f t="shared" si="1"/>
        <v>0.98959668794814115</v>
      </c>
    </row>
    <row r="22" spans="1:12">
      <c r="I22" s="42"/>
    </row>
    <row r="23" spans="1:12">
      <c r="I23" s="42"/>
    </row>
    <row r="24" spans="1:12">
      <c r="I24" s="42"/>
    </row>
    <row r="28" spans="1:12">
      <c r="I28" s="44"/>
      <c r="J28" s="44"/>
      <c r="K28" s="44"/>
      <c r="L28" s="44"/>
    </row>
    <row r="29" spans="1:12" ht="16.5">
      <c r="I29" s="44"/>
      <c r="J29" s="45"/>
      <c r="K29" s="44"/>
      <c r="L29" s="44"/>
    </row>
    <row r="30" spans="1:12" ht="16.5">
      <c r="I30" s="44"/>
      <c r="J30" s="45"/>
      <c r="K30" s="46"/>
      <c r="L30" s="44"/>
    </row>
    <row r="31" spans="1:12" ht="16.5">
      <c r="I31" s="44"/>
      <c r="J31" s="45"/>
      <c r="K31" s="46"/>
      <c r="L31" s="44"/>
    </row>
    <row r="32" spans="1:12" ht="16.5">
      <c r="I32" s="44"/>
      <c r="J32" s="45"/>
      <c r="K32" s="46"/>
      <c r="L32" s="44"/>
    </row>
    <row r="33" spans="9:12" ht="16.5">
      <c r="I33" s="44"/>
      <c r="J33" s="45"/>
      <c r="K33" s="46"/>
      <c r="L33" s="44"/>
    </row>
    <row r="34" spans="9:12" ht="16.5">
      <c r="I34" s="44"/>
      <c r="J34" s="45"/>
      <c r="K34" s="46"/>
      <c r="L34" s="44"/>
    </row>
    <row r="35" spans="9:12" ht="16.5">
      <c r="I35" s="44"/>
      <c r="J35" s="47"/>
      <c r="K35" s="46"/>
      <c r="L35" s="44"/>
    </row>
    <row r="36" spans="9:12" ht="16.5">
      <c r="I36" s="44"/>
      <c r="J36" s="47"/>
      <c r="K36" s="46"/>
      <c r="L36" s="44"/>
    </row>
    <row r="37" spans="9:12">
      <c r="I37" s="44"/>
      <c r="J37" s="44"/>
      <c r="K37" s="46"/>
      <c r="L37" s="44"/>
    </row>
    <row r="38" spans="9:12">
      <c r="I38" s="44"/>
      <c r="J38" s="44"/>
      <c r="K38" s="44"/>
      <c r="L38" s="44"/>
    </row>
    <row r="39" spans="9:12">
      <c r="I39" s="44"/>
      <c r="J39" s="44"/>
      <c r="K39" s="44"/>
      <c r="L39" s="44"/>
    </row>
    <row r="40" spans="9:12">
      <c r="I40" s="44"/>
      <c r="J40" s="44"/>
      <c r="K40" s="44"/>
      <c r="L40" s="44"/>
    </row>
    <row r="41" spans="9:12" ht="16.5">
      <c r="I41" s="44"/>
      <c r="J41" s="45"/>
      <c r="K41" s="44"/>
      <c r="L41" s="44"/>
    </row>
    <row r="42" spans="9:12" ht="16.5">
      <c r="I42" s="44"/>
      <c r="J42" s="45"/>
      <c r="K42" s="44"/>
      <c r="L42" s="44"/>
    </row>
    <row r="43" spans="9:12" ht="16.5">
      <c r="I43" s="44"/>
      <c r="J43" s="45"/>
      <c r="K43" s="44"/>
      <c r="L43" s="44"/>
    </row>
    <row r="44" spans="9:12" ht="16.5">
      <c r="I44" s="44"/>
      <c r="J44" s="45"/>
      <c r="K44" s="44"/>
      <c r="L44" s="44"/>
    </row>
    <row r="45" spans="9:12">
      <c r="I45" s="44"/>
      <c r="J45" s="44"/>
      <c r="K45" s="46"/>
      <c r="L45" s="44"/>
    </row>
    <row r="46" spans="9:12">
      <c r="I46" s="44"/>
      <c r="J46" s="44"/>
      <c r="K46" s="44"/>
      <c r="L46" s="44"/>
    </row>
  </sheetData>
  <mergeCells count="12">
    <mergeCell ref="L11:L12"/>
    <mergeCell ref="J11:J12"/>
    <mergeCell ref="K11:K12"/>
    <mergeCell ref="C4:F4"/>
    <mergeCell ref="G4:H4"/>
    <mergeCell ref="I4:J4"/>
    <mergeCell ref="A5:J5"/>
    <mergeCell ref="A11:A12"/>
    <mergeCell ref="B11:B12"/>
    <mergeCell ref="H11:H12"/>
    <mergeCell ref="C11:C12"/>
    <mergeCell ref="D11:G11"/>
  </mergeCells>
  <pageMargins left="0.7" right="0.7" top="0.75" bottom="0.75" header="0.3" footer="0.3"/>
  <pageSetup scale="3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5"/>
  <sheetViews>
    <sheetView topLeftCell="C94" workbookViewId="0">
      <selection activeCell="F113" sqref="F113"/>
    </sheetView>
  </sheetViews>
  <sheetFormatPr defaultRowHeight="18.75"/>
  <cols>
    <col min="1" max="1" width="8.5703125" style="74" customWidth="1"/>
    <col min="2" max="2" width="44.140625" style="74" customWidth="1"/>
    <col min="3" max="4" width="23.28515625" style="74" customWidth="1"/>
    <col min="5" max="5" width="21.7109375" style="74" customWidth="1"/>
    <col min="6" max="7" width="23.28515625" style="74" customWidth="1"/>
    <col min="8" max="8" width="23.28515625" style="184" customWidth="1"/>
    <col min="9" max="9" width="21.7109375" style="75" customWidth="1"/>
    <col min="10" max="10" width="21" style="75" customWidth="1"/>
    <col min="11" max="12" width="14.85546875" style="74" bestFit="1" customWidth="1"/>
    <col min="13" max="14" width="9.140625" style="74"/>
    <col min="15" max="15" width="12.140625" style="74" bestFit="1" customWidth="1"/>
    <col min="16" max="16384" width="9.140625" style="74"/>
  </cols>
  <sheetData>
    <row r="1" spans="1:12">
      <c r="A1" s="73" t="s">
        <v>13</v>
      </c>
    </row>
    <row r="2" spans="1:12" ht="19.5" thickBot="1">
      <c r="A2" s="73" t="s">
        <v>64</v>
      </c>
    </row>
    <row r="3" spans="1:12" ht="19.5" thickBot="1">
      <c r="A3" s="76"/>
      <c r="B3" s="77"/>
      <c r="C3" s="78"/>
      <c r="D3" s="79"/>
      <c r="E3" s="78"/>
      <c r="F3" s="80"/>
      <c r="G3" s="78"/>
      <c r="H3" s="78"/>
      <c r="I3" s="81" t="s">
        <v>145</v>
      </c>
      <c r="J3" s="82"/>
    </row>
    <row r="4" spans="1:12" ht="56.25">
      <c r="A4" s="83">
        <v>13000</v>
      </c>
      <c r="B4" s="84" t="s">
        <v>65</v>
      </c>
      <c r="C4" s="85" t="s">
        <v>66</v>
      </c>
      <c r="D4" s="85" t="s">
        <v>149</v>
      </c>
      <c r="E4" s="85" t="s">
        <v>11</v>
      </c>
      <c r="F4" s="86" t="s">
        <v>67</v>
      </c>
      <c r="G4" s="84" t="s">
        <v>146</v>
      </c>
      <c r="H4" s="84" t="s">
        <v>159</v>
      </c>
      <c r="I4" s="85" t="s">
        <v>150</v>
      </c>
      <c r="J4" s="85" t="s">
        <v>11</v>
      </c>
    </row>
    <row r="5" spans="1:12">
      <c r="A5" s="85">
        <v>13100</v>
      </c>
      <c r="B5" s="87" t="s">
        <v>68</v>
      </c>
      <c r="C5" s="140">
        <f>C6+C7</f>
        <v>413800</v>
      </c>
      <c r="D5" s="141">
        <f>D6+D7</f>
        <v>381682.70999999996</v>
      </c>
      <c r="E5" s="142">
        <f>D5/C5</f>
        <v>0.92238450942484285</v>
      </c>
      <c r="F5" s="88">
        <f>F6+F7</f>
        <v>381982</v>
      </c>
      <c r="G5" s="88">
        <f>G6+G7</f>
        <v>471982</v>
      </c>
      <c r="H5" s="88">
        <f>H6+H7</f>
        <v>608821</v>
      </c>
      <c r="I5" s="89">
        <f>I6+I7</f>
        <v>603769.59000000008</v>
      </c>
      <c r="J5" s="90">
        <f>I5/H5*100</f>
        <v>99.170296359685366</v>
      </c>
    </row>
    <row r="6" spans="1:12">
      <c r="A6" s="78">
        <v>13130</v>
      </c>
      <c r="B6" s="91" t="s">
        <v>69</v>
      </c>
      <c r="C6" s="143">
        <v>40000</v>
      </c>
      <c r="D6" s="144">
        <v>11759.05</v>
      </c>
      <c r="E6" s="177">
        <f t="shared" ref="E6:E7" si="0">D6/C6</f>
        <v>0.29397624999999999</v>
      </c>
      <c r="F6" s="92">
        <v>40000</v>
      </c>
      <c r="G6" s="92">
        <v>40000</v>
      </c>
      <c r="H6" s="92">
        <f>1432+6702</f>
        <v>8134</v>
      </c>
      <c r="I6" s="93">
        <f>1432+6702</f>
        <v>8134</v>
      </c>
      <c r="J6" s="90">
        <f t="shared" ref="J6:J69" si="1">I6/H6*100</f>
        <v>100</v>
      </c>
    </row>
    <row r="7" spans="1:12">
      <c r="A7" s="78">
        <v>13140</v>
      </c>
      <c r="B7" s="91" t="s">
        <v>70</v>
      </c>
      <c r="C7" s="143">
        <v>373800</v>
      </c>
      <c r="D7" s="144">
        <v>369923.66</v>
      </c>
      <c r="E7" s="177">
        <f t="shared" si="0"/>
        <v>0.98962990904226855</v>
      </c>
      <c r="F7" s="92">
        <v>341982</v>
      </c>
      <c r="G7" s="92">
        <v>431982</v>
      </c>
      <c r="H7" s="92">
        <f>182250+212500+154172+51765</f>
        <v>600687</v>
      </c>
      <c r="I7" s="93">
        <f>176530+212500+154172+51765+275+384.41+9.18</f>
        <v>595635.59000000008</v>
      </c>
      <c r="J7" s="90">
        <f t="shared" si="1"/>
        <v>99.159061208249895</v>
      </c>
      <c r="L7" s="109"/>
    </row>
    <row r="8" spans="1:12">
      <c r="A8" s="94"/>
      <c r="B8" s="94"/>
      <c r="C8" s="145"/>
      <c r="D8" s="144"/>
      <c r="E8" s="143"/>
      <c r="F8" s="92"/>
      <c r="G8" s="92"/>
      <c r="H8" s="92"/>
      <c r="I8" s="82"/>
      <c r="J8" s="90"/>
      <c r="L8" s="109"/>
    </row>
    <row r="9" spans="1:12">
      <c r="A9" s="94"/>
      <c r="B9" s="94"/>
      <c r="C9" s="146"/>
      <c r="D9" s="144"/>
      <c r="E9" s="147"/>
      <c r="F9" s="92"/>
      <c r="G9" s="92"/>
      <c r="H9" s="92"/>
      <c r="I9" s="82"/>
      <c r="J9" s="90"/>
      <c r="L9" s="109"/>
    </row>
    <row r="10" spans="1:12">
      <c r="A10" s="85">
        <v>13200</v>
      </c>
      <c r="B10" s="85" t="s">
        <v>71</v>
      </c>
      <c r="C10" s="148">
        <v>180322.44</v>
      </c>
      <c r="D10" s="141">
        <f>D11+D12+D13+D14+D15</f>
        <v>180279.57</v>
      </c>
      <c r="E10" s="149">
        <f>D10/C10*100</f>
        <v>99.976225920634178</v>
      </c>
      <c r="F10" s="95">
        <f>F11+F12+F13+F14+F15</f>
        <v>241000</v>
      </c>
      <c r="G10" s="95">
        <f>G11+G12+G13+G14+G15</f>
        <v>241000</v>
      </c>
      <c r="H10" s="95">
        <f>H11+H12+H13+H14+H15</f>
        <v>176436.44</v>
      </c>
      <c r="I10" s="96">
        <f>I11+I12+I13+I14+I15</f>
        <v>176436.44</v>
      </c>
      <c r="J10" s="90">
        <f t="shared" si="1"/>
        <v>100</v>
      </c>
      <c r="K10" s="97"/>
      <c r="L10" s="109"/>
    </row>
    <row r="11" spans="1:12">
      <c r="A11" s="78"/>
      <c r="B11" s="78" t="s">
        <v>140</v>
      </c>
      <c r="C11" s="143">
        <v>98382.44</v>
      </c>
      <c r="D11" s="144">
        <v>98367.39</v>
      </c>
      <c r="E11" s="176">
        <f t="shared" ref="E11:E15" si="2">D11/C11*100</f>
        <v>99.98470255464288</v>
      </c>
      <c r="F11" s="92">
        <v>120000</v>
      </c>
      <c r="G11" s="92">
        <v>120000</v>
      </c>
      <c r="H11" s="92">
        <v>83442</v>
      </c>
      <c r="I11" s="98">
        <v>83442</v>
      </c>
      <c r="J11" s="90">
        <f t="shared" si="1"/>
        <v>100</v>
      </c>
      <c r="L11" s="109">
        <f>SUM(L7:L10)</f>
        <v>0</v>
      </c>
    </row>
    <row r="12" spans="1:12">
      <c r="A12" s="78"/>
      <c r="B12" s="78" t="s">
        <v>72</v>
      </c>
      <c r="C12" s="143">
        <v>13150</v>
      </c>
      <c r="D12" s="144">
        <v>13137.07</v>
      </c>
      <c r="E12" s="176">
        <f t="shared" si="2"/>
        <v>99.901673003802287</v>
      </c>
      <c r="F12" s="92">
        <v>18000</v>
      </c>
      <c r="G12" s="92">
        <v>18000</v>
      </c>
      <c r="H12" s="92">
        <v>14382</v>
      </c>
      <c r="I12" s="98">
        <v>14382</v>
      </c>
      <c r="J12" s="90">
        <f t="shared" si="1"/>
        <v>100</v>
      </c>
    </row>
    <row r="13" spans="1:12">
      <c r="A13" s="78"/>
      <c r="B13" s="78" t="s">
        <v>73</v>
      </c>
      <c r="C13" s="143">
        <v>2500</v>
      </c>
      <c r="D13" s="144">
        <v>2499.4499999999998</v>
      </c>
      <c r="E13" s="176">
        <f t="shared" si="2"/>
        <v>99.977999999999994</v>
      </c>
      <c r="F13" s="92">
        <v>6000</v>
      </c>
      <c r="G13" s="92">
        <v>6000</v>
      </c>
      <c r="H13" s="92">
        <v>4797</v>
      </c>
      <c r="I13" s="98">
        <v>4797</v>
      </c>
      <c r="J13" s="90">
        <f t="shared" si="1"/>
        <v>100</v>
      </c>
    </row>
    <row r="14" spans="1:12">
      <c r="A14" s="78"/>
      <c r="B14" s="78" t="s">
        <v>74</v>
      </c>
      <c r="C14" s="143">
        <v>32040</v>
      </c>
      <c r="D14" s="144">
        <v>32030.720000000001</v>
      </c>
      <c r="E14" s="176">
        <f t="shared" si="2"/>
        <v>99.971036204744067</v>
      </c>
      <c r="F14" s="92">
        <v>42000</v>
      </c>
      <c r="G14" s="92">
        <v>42000</v>
      </c>
      <c r="H14" s="92">
        <v>40775.440000000002</v>
      </c>
      <c r="I14" s="98">
        <v>40775.440000000002</v>
      </c>
      <c r="J14" s="90">
        <f t="shared" si="1"/>
        <v>100</v>
      </c>
    </row>
    <row r="15" spans="1:12">
      <c r="A15" s="78"/>
      <c r="B15" s="78" t="s">
        <v>75</v>
      </c>
      <c r="C15" s="143">
        <v>34250</v>
      </c>
      <c r="D15" s="144">
        <v>34244.94</v>
      </c>
      <c r="E15" s="176">
        <f t="shared" si="2"/>
        <v>99.985226277372277</v>
      </c>
      <c r="F15" s="92">
        <v>55000</v>
      </c>
      <c r="G15" s="92">
        <v>55000</v>
      </c>
      <c r="H15" s="92">
        <v>33040</v>
      </c>
      <c r="I15" s="98">
        <v>33040</v>
      </c>
      <c r="J15" s="90">
        <f t="shared" si="1"/>
        <v>100</v>
      </c>
    </row>
    <row r="16" spans="1:12">
      <c r="A16" s="99"/>
      <c r="B16" s="99"/>
      <c r="C16" s="150"/>
      <c r="D16" s="144"/>
      <c r="E16" s="151"/>
      <c r="F16" s="92"/>
      <c r="G16" s="92"/>
      <c r="H16" s="92"/>
      <c r="I16" s="82"/>
      <c r="J16" s="90"/>
    </row>
    <row r="17" spans="1:10">
      <c r="A17" s="99"/>
      <c r="B17" s="99"/>
      <c r="C17" s="150"/>
      <c r="D17" s="144"/>
      <c r="E17" s="151"/>
      <c r="F17" s="92"/>
      <c r="G17" s="92"/>
      <c r="H17" s="92"/>
      <c r="I17" s="82"/>
      <c r="J17" s="90"/>
    </row>
    <row r="18" spans="1:10" ht="37.5">
      <c r="A18" s="85">
        <v>13300</v>
      </c>
      <c r="B18" s="85" t="s">
        <v>76</v>
      </c>
      <c r="C18" s="148">
        <f>C19+C20+C21</f>
        <v>104600</v>
      </c>
      <c r="D18" s="141">
        <f>D19+D20+D21</f>
        <v>90652.389999999985</v>
      </c>
      <c r="E18" s="152">
        <f>D18/C18*100</f>
        <v>86.665764818355626</v>
      </c>
      <c r="F18" s="95">
        <f>F19+F20+F21</f>
        <v>117600</v>
      </c>
      <c r="G18" s="95">
        <f>G19+G20+G21</f>
        <v>117000</v>
      </c>
      <c r="H18" s="95">
        <f>H19+H20+H21</f>
        <v>106670</v>
      </c>
      <c r="I18" s="90">
        <f>I19+I20+I21</f>
        <v>106670</v>
      </c>
      <c r="J18" s="90">
        <f t="shared" si="1"/>
        <v>100</v>
      </c>
    </row>
    <row r="19" spans="1:10">
      <c r="A19" s="78">
        <v>13310</v>
      </c>
      <c r="B19" s="78" t="s">
        <v>77</v>
      </c>
      <c r="C19" s="143">
        <v>3600</v>
      </c>
      <c r="D19" s="144">
        <v>3315.51</v>
      </c>
      <c r="E19" s="175">
        <f t="shared" ref="E19:E20" si="3">D19/C19*100</f>
        <v>92.097500000000011</v>
      </c>
      <c r="F19" s="92">
        <v>3600</v>
      </c>
      <c r="G19" s="92">
        <v>3000</v>
      </c>
      <c r="H19" s="92">
        <v>2611</v>
      </c>
      <c r="I19" s="98">
        <v>2611</v>
      </c>
      <c r="J19" s="90">
        <f t="shared" si="1"/>
        <v>100</v>
      </c>
    </row>
    <row r="20" spans="1:10">
      <c r="A20" s="78">
        <v>13320</v>
      </c>
      <c r="B20" s="78" t="s">
        <v>78</v>
      </c>
      <c r="C20" s="143">
        <v>100000</v>
      </c>
      <c r="D20" s="144">
        <v>86674.73</v>
      </c>
      <c r="E20" s="175">
        <f t="shared" si="3"/>
        <v>86.674729999999997</v>
      </c>
      <c r="F20" s="92">
        <v>113000</v>
      </c>
      <c r="G20" s="92">
        <v>113000</v>
      </c>
      <c r="H20" s="92">
        <v>102941</v>
      </c>
      <c r="I20" s="98">
        <v>102941</v>
      </c>
      <c r="J20" s="90">
        <f t="shared" si="1"/>
        <v>100</v>
      </c>
    </row>
    <row r="21" spans="1:10">
      <c r="A21" s="78">
        <v>13330</v>
      </c>
      <c r="B21" s="78" t="s">
        <v>79</v>
      </c>
      <c r="C21" s="143">
        <v>1000</v>
      </c>
      <c r="D21" s="144">
        <v>662.15</v>
      </c>
      <c r="E21" s="176">
        <f t="shared" ref="E21" si="4">D21/C21</f>
        <v>0.66215000000000002</v>
      </c>
      <c r="F21" s="92">
        <v>1000</v>
      </c>
      <c r="G21" s="92">
        <v>1000</v>
      </c>
      <c r="H21" s="92">
        <v>1118</v>
      </c>
      <c r="I21" s="98">
        <v>1118</v>
      </c>
      <c r="J21" s="90">
        <f t="shared" si="1"/>
        <v>100</v>
      </c>
    </row>
    <row r="22" spans="1:10">
      <c r="A22" s="78">
        <v>13340</v>
      </c>
      <c r="B22" s="78" t="s">
        <v>80</v>
      </c>
      <c r="C22" s="143"/>
      <c r="D22" s="153"/>
      <c r="E22" s="153"/>
      <c r="F22" s="92"/>
      <c r="G22" s="92"/>
      <c r="H22" s="92"/>
      <c r="I22" s="82"/>
      <c r="J22" s="90"/>
    </row>
    <row r="23" spans="1:10">
      <c r="A23" s="94"/>
      <c r="B23" s="94"/>
      <c r="C23" s="145"/>
      <c r="D23" s="146"/>
      <c r="E23" s="154"/>
      <c r="F23" s="92"/>
      <c r="G23" s="92"/>
      <c r="H23" s="185"/>
      <c r="J23" s="90"/>
    </row>
    <row r="24" spans="1:10">
      <c r="C24" s="150"/>
      <c r="D24" s="150"/>
      <c r="E24" s="155"/>
      <c r="F24" s="92"/>
      <c r="G24" s="92"/>
      <c r="H24" s="185"/>
      <c r="J24" s="90"/>
    </row>
    <row r="25" spans="1:10">
      <c r="A25" s="85">
        <v>13400</v>
      </c>
      <c r="B25" s="85" t="s">
        <v>81</v>
      </c>
      <c r="C25" s="148">
        <f>C26+C29+C30+C31+C32</f>
        <v>180000</v>
      </c>
      <c r="D25" s="140">
        <f>D26+D27+D28+D29+D30+D31+D32</f>
        <v>53887.1</v>
      </c>
      <c r="E25" s="148">
        <f>D25/C25*100</f>
        <v>29.937277777777776</v>
      </c>
      <c r="F25" s="95">
        <f>F26+F29+F30+F31+F32</f>
        <v>243777</v>
      </c>
      <c r="G25" s="95">
        <f>G26+G29+G30+G31+G32</f>
        <v>240000</v>
      </c>
      <c r="H25" s="95">
        <f>H26+H29+H30+H31+H32</f>
        <v>123538</v>
      </c>
      <c r="I25" s="90">
        <f>I26+I29+I30+I31+I32</f>
        <v>123538</v>
      </c>
      <c r="J25" s="90">
        <f t="shared" si="1"/>
        <v>100</v>
      </c>
    </row>
    <row r="26" spans="1:10">
      <c r="A26" s="78">
        <v>13410</v>
      </c>
      <c r="B26" s="78" t="s">
        <v>82</v>
      </c>
      <c r="C26" s="143">
        <v>10000</v>
      </c>
      <c r="D26" s="143">
        <v>7569</v>
      </c>
      <c r="E26" s="143">
        <f t="shared" ref="E26:E32" si="5">D26/C26*100</f>
        <v>75.69</v>
      </c>
      <c r="F26" s="92">
        <v>19777</v>
      </c>
      <c r="G26" s="92">
        <v>21000</v>
      </c>
      <c r="H26" s="92">
        <v>29348</v>
      </c>
      <c r="I26" s="98">
        <v>29348</v>
      </c>
      <c r="J26" s="90">
        <f t="shared" si="1"/>
        <v>100</v>
      </c>
    </row>
    <row r="27" spans="1:10" ht="37.5">
      <c r="A27" s="78">
        <v>13420</v>
      </c>
      <c r="B27" s="78" t="s">
        <v>83</v>
      </c>
      <c r="C27" s="143">
        <v>0</v>
      </c>
      <c r="D27" s="143"/>
      <c r="E27" s="143"/>
      <c r="F27" s="92"/>
      <c r="G27" s="92"/>
      <c r="H27" s="92"/>
      <c r="I27" s="98"/>
      <c r="J27" s="90"/>
    </row>
    <row r="28" spans="1:10">
      <c r="A28" s="78">
        <v>13430</v>
      </c>
      <c r="B28" s="78" t="s">
        <v>84</v>
      </c>
      <c r="C28" s="143">
        <v>0</v>
      </c>
      <c r="D28" s="143"/>
      <c r="E28" s="143"/>
      <c r="F28" s="92"/>
      <c r="G28" s="92"/>
      <c r="H28" s="92"/>
      <c r="I28" s="98">
        <v>0</v>
      </c>
      <c r="J28" s="90"/>
    </row>
    <row r="29" spans="1:10" ht="37.5">
      <c r="A29" s="78">
        <v>13440</v>
      </c>
      <c r="B29" s="78" t="s">
        <v>85</v>
      </c>
      <c r="C29" s="143">
        <v>10000</v>
      </c>
      <c r="D29" s="143">
        <v>2475</v>
      </c>
      <c r="E29" s="143">
        <f t="shared" si="5"/>
        <v>24.75</v>
      </c>
      <c r="F29" s="92">
        <f>43000+15000</f>
        <v>58000</v>
      </c>
      <c r="G29" s="92">
        <f>43000+15000</f>
        <v>58000</v>
      </c>
      <c r="H29" s="92">
        <v>28859</v>
      </c>
      <c r="I29" s="98">
        <v>28859</v>
      </c>
      <c r="J29" s="90">
        <f t="shared" si="1"/>
        <v>100</v>
      </c>
    </row>
    <row r="30" spans="1:10">
      <c r="A30" s="78">
        <v>13450</v>
      </c>
      <c r="B30" s="78" t="s">
        <v>86</v>
      </c>
      <c r="C30" s="143">
        <v>20000</v>
      </c>
      <c r="D30" s="143">
        <v>2024.28</v>
      </c>
      <c r="E30" s="143">
        <f t="shared" si="5"/>
        <v>10.1214</v>
      </c>
      <c r="F30" s="92">
        <v>30000</v>
      </c>
      <c r="G30" s="92">
        <v>25000</v>
      </c>
      <c r="H30" s="92">
        <v>3808</v>
      </c>
      <c r="I30" s="98">
        <v>3808</v>
      </c>
      <c r="J30" s="90">
        <f t="shared" si="1"/>
        <v>100</v>
      </c>
    </row>
    <row r="31" spans="1:10">
      <c r="A31" s="78">
        <v>13460</v>
      </c>
      <c r="B31" s="78" t="s">
        <v>87</v>
      </c>
      <c r="C31" s="143">
        <v>130000</v>
      </c>
      <c r="D31" s="143">
        <v>40398.82</v>
      </c>
      <c r="E31" s="143">
        <f t="shared" si="5"/>
        <v>31.076015384615385</v>
      </c>
      <c r="F31" s="92">
        <v>126000</v>
      </c>
      <c r="G31" s="92">
        <v>126000</v>
      </c>
      <c r="H31" s="92">
        <v>59523</v>
      </c>
      <c r="I31" s="98">
        <v>59523</v>
      </c>
      <c r="J31" s="90">
        <f t="shared" si="1"/>
        <v>100</v>
      </c>
    </row>
    <row r="32" spans="1:10">
      <c r="A32" s="78">
        <v>13470</v>
      </c>
      <c r="B32" s="78" t="s">
        <v>88</v>
      </c>
      <c r="C32" s="143">
        <v>10000</v>
      </c>
      <c r="D32" s="143">
        <v>1420</v>
      </c>
      <c r="E32" s="143">
        <f t="shared" si="5"/>
        <v>14.2</v>
      </c>
      <c r="F32" s="92">
        <v>10000</v>
      </c>
      <c r="G32" s="92">
        <v>10000</v>
      </c>
      <c r="H32" s="92">
        <v>2000</v>
      </c>
      <c r="I32" s="101">
        <v>2000</v>
      </c>
      <c r="J32" s="90">
        <f t="shared" si="1"/>
        <v>100</v>
      </c>
    </row>
    <row r="33" spans="1:10">
      <c r="A33" s="78">
        <v>13780</v>
      </c>
      <c r="B33" s="78" t="s">
        <v>89</v>
      </c>
      <c r="C33" s="143">
        <v>0</v>
      </c>
      <c r="D33" s="143">
        <v>0</v>
      </c>
      <c r="E33" s="153"/>
      <c r="F33" s="92"/>
      <c r="G33" s="92"/>
      <c r="H33" s="92"/>
      <c r="I33" s="82"/>
      <c r="J33" s="90"/>
    </row>
    <row r="34" spans="1:10">
      <c r="A34" s="78"/>
      <c r="B34" s="78"/>
      <c r="C34" s="146"/>
      <c r="D34" s="146"/>
      <c r="E34" s="146"/>
      <c r="F34" s="92"/>
      <c r="G34" s="92"/>
      <c r="H34" s="92"/>
      <c r="I34" s="82"/>
      <c r="J34" s="90"/>
    </row>
    <row r="35" spans="1:10">
      <c r="A35" s="99"/>
      <c r="B35" s="99"/>
      <c r="C35" s="150"/>
      <c r="D35" s="150"/>
      <c r="E35" s="150"/>
      <c r="F35" s="92"/>
      <c r="G35" s="92"/>
      <c r="H35" s="92"/>
      <c r="I35" s="82"/>
      <c r="J35" s="90"/>
    </row>
    <row r="36" spans="1:10" ht="56.25">
      <c r="A36" s="102">
        <v>1350</v>
      </c>
      <c r="B36" s="103" t="s">
        <v>90</v>
      </c>
      <c r="C36" s="156">
        <f>C37+C39+C45</f>
        <v>170000</v>
      </c>
      <c r="D36" s="157">
        <f>D37+D45</f>
        <v>20542.87</v>
      </c>
      <c r="E36" s="156">
        <f>D36/C36*100</f>
        <v>12.084041176470588</v>
      </c>
      <c r="F36" s="95">
        <f>F37+F39+F45</f>
        <v>205000</v>
      </c>
      <c r="G36" s="95">
        <f>G37+G39+G45</f>
        <v>238960</v>
      </c>
      <c r="H36" s="95">
        <f>H37+H39+H45</f>
        <v>141657</v>
      </c>
      <c r="I36" s="90">
        <f>I37+I39+I45</f>
        <v>141657</v>
      </c>
      <c r="J36" s="90">
        <f t="shared" si="1"/>
        <v>100</v>
      </c>
    </row>
    <row r="37" spans="1:10">
      <c r="A37" s="104">
        <v>13501</v>
      </c>
      <c r="B37" s="105" t="s">
        <v>91</v>
      </c>
      <c r="C37" s="158">
        <v>10000</v>
      </c>
      <c r="D37" s="144">
        <v>6283.78</v>
      </c>
      <c r="E37" s="159">
        <f>D37/C37*100</f>
        <v>62.837800000000001</v>
      </c>
      <c r="F37" s="92">
        <v>20000</v>
      </c>
      <c r="G37" s="92">
        <v>8960</v>
      </c>
      <c r="H37" s="92">
        <v>11424</v>
      </c>
      <c r="I37" s="98">
        <v>11424</v>
      </c>
      <c r="J37" s="90">
        <f t="shared" si="1"/>
        <v>100</v>
      </c>
    </row>
    <row r="38" spans="1:10">
      <c r="A38" s="104">
        <v>13502</v>
      </c>
      <c r="B38" s="105" t="s">
        <v>92</v>
      </c>
      <c r="C38" s="158">
        <v>0</v>
      </c>
      <c r="D38" s="151"/>
      <c r="E38" s="156"/>
      <c r="F38" s="92"/>
      <c r="G38" s="92"/>
      <c r="H38" s="92"/>
      <c r="I38" s="98"/>
      <c r="J38" s="90"/>
    </row>
    <row r="39" spans="1:10">
      <c r="A39" s="104">
        <v>13503</v>
      </c>
      <c r="B39" s="105" t="s">
        <v>93</v>
      </c>
      <c r="C39" s="158">
        <v>120000</v>
      </c>
      <c r="D39" s="144"/>
      <c r="E39" s="156">
        <f>D39/C39*100</f>
        <v>0</v>
      </c>
      <c r="F39" s="92">
        <v>140000</v>
      </c>
      <c r="G39" s="92">
        <v>140000</v>
      </c>
      <c r="H39" s="92">
        <v>32677</v>
      </c>
      <c r="I39" s="98">
        <v>32677</v>
      </c>
      <c r="J39" s="90">
        <f t="shared" si="1"/>
        <v>100</v>
      </c>
    </row>
    <row r="40" spans="1:10" ht="37.5">
      <c r="A40" s="104">
        <v>13504</v>
      </c>
      <c r="B40" s="105" t="s">
        <v>94</v>
      </c>
      <c r="C40" s="158">
        <v>0</v>
      </c>
      <c r="D40" s="159"/>
      <c r="E40" s="156"/>
      <c r="F40" s="92"/>
      <c r="G40" s="92"/>
      <c r="H40" s="92"/>
      <c r="I40" s="98"/>
      <c r="J40" s="90"/>
    </row>
    <row r="41" spans="1:10" ht="37.5">
      <c r="A41" s="104">
        <v>13505</v>
      </c>
      <c r="B41" s="105" t="s">
        <v>95</v>
      </c>
      <c r="C41" s="158">
        <v>0</v>
      </c>
      <c r="D41" s="159"/>
      <c r="E41" s="156"/>
      <c r="F41" s="92"/>
      <c r="G41" s="92"/>
      <c r="H41" s="92"/>
      <c r="I41" s="98"/>
      <c r="J41" s="90"/>
    </row>
    <row r="42" spans="1:10" ht="37.5">
      <c r="A42" s="104">
        <v>13506</v>
      </c>
      <c r="B42" s="105" t="s">
        <v>96</v>
      </c>
      <c r="C42" s="158">
        <v>0</v>
      </c>
      <c r="D42" s="159"/>
      <c r="E42" s="156"/>
      <c r="F42" s="92"/>
      <c r="G42" s="92"/>
      <c r="H42" s="92"/>
      <c r="I42" s="98"/>
      <c r="J42" s="90"/>
    </row>
    <row r="43" spans="1:10" ht="37.5">
      <c r="A43" s="104">
        <v>13507</v>
      </c>
      <c r="B43" s="105" t="s">
        <v>97</v>
      </c>
      <c r="C43" s="158">
        <v>0</v>
      </c>
      <c r="D43" s="159"/>
      <c r="E43" s="156"/>
      <c r="F43" s="92"/>
      <c r="G43" s="92"/>
      <c r="H43" s="92"/>
      <c r="I43" s="98"/>
      <c r="J43" s="90"/>
    </row>
    <row r="44" spans="1:10">
      <c r="A44" s="104">
        <v>13508</v>
      </c>
      <c r="B44" s="105" t="s">
        <v>98</v>
      </c>
      <c r="C44" s="158">
        <v>0</v>
      </c>
      <c r="D44" s="159"/>
      <c r="E44" s="156"/>
      <c r="F44" s="92"/>
      <c r="G44" s="92"/>
      <c r="H44" s="92"/>
      <c r="I44" s="98"/>
      <c r="J44" s="90"/>
    </row>
    <row r="45" spans="1:10">
      <c r="A45" s="104">
        <v>13509</v>
      </c>
      <c r="B45" s="105" t="s">
        <v>99</v>
      </c>
      <c r="C45" s="158">
        <v>40000</v>
      </c>
      <c r="D45" s="144">
        <v>14259.09</v>
      </c>
      <c r="E45" s="159">
        <f>D45/C45*100</f>
        <v>35.647725000000001</v>
      </c>
      <c r="F45" s="92">
        <v>45000</v>
      </c>
      <c r="G45" s="92">
        <v>90000</v>
      </c>
      <c r="H45" s="92">
        <v>97556</v>
      </c>
      <c r="I45" s="98">
        <v>97556</v>
      </c>
      <c r="J45" s="90">
        <f t="shared" si="1"/>
        <v>100</v>
      </c>
    </row>
    <row r="46" spans="1:10">
      <c r="A46" s="104"/>
      <c r="B46" s="105"/>
      <c r="C46" s="160"/>
      <c r="D46" s="161"/>
      <c r="E46" s="162"/>
      <c r="F46" s="92"/>
      <c r="G46" s="92"/>
      <c r="H46" s="92"/>
      <c r="I46" s="82"/>
      <c r="J46" s="90"/>
    </row>
    <row r="47" spans="1:10">
      <c r="A47" s="99"/>
      <c r="B47" s="105"/>
      <c r="C47" s="150"/>
      <c r="D47" s="150"/>
      <c r="E47" s="150"/>
      <c r="F47" s="92"/>
      <c r="G47" s="92"/>
      <c r="H47" s="92"/>
      <c r="I47" s="82"/>
      <c r="J47" s="90"/>
    </row>
    <row r="48" spans="1:10" ht="37.5">
      <c r="A48" s="102">
        <v>1360</v>
      </c>
      <c r="B48" s="103" t="s">
        <v>100</v>
      </c>
      <c r="C48" s="156">
        <f>C49+C53</f>
        <v>150000</v>
      </c>
      <c r="D48" s="156">
        <f>D49</f>
        <v>123728.1</v>
      </c>
      <c r="E48" s="163">
        <f>D48/C48*100</f>
        <v>82.485400000000013</v>
      </c>
      <c r="F48" s="95">
        <f>F49</f>
        <v>165000</v>
      </c>
      <c r="G48" s="95">
        <f>G49</f>
        <v>130000</v>
      </c>
      <c r="H48" s="95">
        <f>H49</f>
        <v>95393</v>
      </c>
      <c r="I48" s="106">
        <f>I49</f>
        <v>95393</v>
      </c>
      <c r="J48" s="90">
        <f t="shared" si="1"/>
        <v>100</v>
      </c>
    </row>
    <row r="49" spans="1:10">
      <c r="A49" s="104">
        <v>13610</v>
      </c>
      <c r="B49" s="105" t="s">
        <v>101</v>
      </c>
      <c r="C49" s="158">
        <v>150000</v>
      </c>
      <c r="D49" s="159">
        <v>123728.1</v>
      </c>
      <c r="E49" s="165">
        <f>D49/C49*100</f>
        <v>82.485400000000013</v>
      </c>
      <c r="F49" s="92">
        <v>165000</v>
      </c>
      <c r="G49" s="92">
        <v>130000</v>
      </c>
      <c r="H49" s="92">
        <v>95393</v>
      </c>
      <c r="I49" s="98">
        <v>95393</v>
      </c>
      <c r="J49" s="90">
        <f t="shared" si="1"/>
        <v>100</v>
      </c>
    </row>
    <row r="50" spans="1:10" ht="37.5">
      <c r="A50" s="104">
        <v>13620</v>
      </c>
      <c r="B50" s="105" t="s">
        <v>102</v>
      </c>
      <c r="C50" s="158">
        <v>0</v>
      </c>
      <c r="D50" s="164"/>
      <c r="E50" s="165"/>
      <c r="F50" s="92"/>
      <c r="G50" s="92"/>
      <c r="H50" s="92"/>
      <c r="I50" s="82"/>
      <c r="J50" s="90"/>
    </row>
    <row r="51" spans="1:10">
      <c r="A51" s="104">
        <v>13630</v>
      </c>
      <c r="B51" s="105" t="s">
        <v>103</v>
      </c>
      <c r="C51" s="158">
        <v>0</v>
      </c>
      <c r="D51" s="164"/>
      <c r="E51" s="165"/>
      <c r="F51" s="92"/>
      <c r="G51" s="92"/>
      <c r="H51" s="92"/>
      <c r="I51" s="82"/>
      <c r="J51" s="90"/>
    </row>
    <row r="52" spans="1:10">
      <c r="A52" s="104">
        <v>13640</v>
      </c>
      <c r="B52" s="105" t="s">
        <v>104</v>
      </c>
      <c r="C52" s="158">
        <v>0</v>
      </c>
      <c r="D52" s="164"/>
      <c r="E52" s="165"/>
      <c r="F52" s="92"/>
      <c r="G52" s="92"/>
      <c r="H52" s="92"/>
      <c r="I52" s="82"/>
      <c r="J52" s="90"/>
    </row>
    <row r="53" spans="1:10">
      <c r="A53" s="104">
        <v>13650</v>
      </c>
      <c r="B53" s="105" t="s">
        <v>105</v>
      </c>
      <c r="C53" s="158">
        <v>0</v>
      </c>
      <c r="D53" s="164"/>
      <c r="E53" s="165"/>
      <c r="F53" s="92"/>
      <c r="G53" s="92"/>
      <c r="H53" s="92"/>
      <c r="I53" s="82"/>
      <c r="J53" s="90"/>
    </row>
    <row r="54" spans="1:10">
      <c r="A54" s="104">
        <v>13660</v>
      </c>
      <c r="B54" s="105" t="s">
        <v>106</v>
      </c>
      <c r="C54" s="158">
        <v>0</v>
      </c>
      <c r="D54" s="164"/>
      <c r="E54" s="165"/>
      <c r="F54" s="92"/>
      <c r="G54" s="92"/>
      <c r="H54" s="92"/>
      <c r="I54" s="82"/>
      <c r="J54" s="90"/>
    </row>
    <row r="55" spans="1:10">
      <c r="A55" s="104">
        <v>13670</v>
      </c>
      <c r="B55" s="105" t="s">
        <v>107</v>
      </c>
      <c r="C55" s="158">
        <v>0</v>
      </c>
      <c r="D55" s="164"/>
      <c r="E55" s="164"/>
      <c r="F55" s="92"/>
      <c r="G55" s="92"/>
      <c r="H55" s="92"/>
      <c r="I55" s="82"/>
      <c r="J55" s="90"/>
    </row>
    <row r="56" spans="1:10">
      <c r="A56" s="104">
        <v>13680</v>
      </c>
      <c r="B56" s="105" t="s">
        <v>108</v>
      </c>
      <c r="C56" s="158">
        <v>0</v>
      </c>
      <c r="D56" s="164"/>
      <c r="E56" s="164"/>
      <c r="F56" s="92"/>
      <c r="G56" s="92"/>
      <c r="H56" s="92"/>
      <c r="I56" s="82"/>
      <c r="J56" s="90"/>
    </row>
    <row r="57" spans="1:10">
      <c r="A57" s="104">
        <v>13681</v>
      </c>
      <c r="B57" s="105" t="s">
        <v>109</v>
      </c>
      <c r="C57" s="158">
        <v>0</v>
      </c>
      <c r="D57" s="164"/>
      <c r="E57" s="164"/>
      <c r="F57" s="92"/>
      <c r="G57" s="92"/>
      <c r="H57" s="92"/>
      <c r="I57" s="82"/>
      <c r="J57" s="90"/>
    </row>
    <row r="58" spans="1:10">
      <c r="A58" s="239"/>
      <c r="B58" s="241"/>
      <c r="C58" s="243"/>
      <c r="D58" s="235"/>
      <c r="E58" s="235"/>
      <c r="F58" s="92"/>
      <c r="G58" s="92"/>
      <c r="H58" s="185"/>
      <c r="J58" s="90"/>
    </row>
    <row r="59" spans="1:10">
      <c r="A59" s="240"/>
      <c r="B59" s="242"/>
      <c r="C59" s="235"/>
      <c r="D59" s="236"/>
      <c r="E59" s="236"/>
      <c r="F59" s="92"/>
      <c r="G59" s="92"/>
      <c r="H59" s="185"/>
      <c r="J59" s="90"/>
    </row>
    <row r="60" spans="1:10">
      <c r="A60" s="239"/>
      <c r="B60" s="241"/>
      <c r="C60" s="244"/>
      <c r="D60" s="235"/>
      <c r="E60" s="235"/>
      <c r="F60" s="92"/>
      <c r="G60" s="92"/>
      <c r="H60" s="185"/>
      <c r="J60" s="90"/>
    </row>
    <row r="61" spans="1:10" ht="37.5">
      <c r="A61" s="102">
        <v>1370</v>
      </c>
      <c r="B61" s="103" t="s">
        <v>110</v>
      </c>
      <c r="C61" s="156">
        <v>60000</v>
      </c>
      <c r="D61" s="163">
        <f>D62+D63+D64+D65+D66+D67+D68+D69</f>
        <v>42536.37</v>
      </c>
      <c r="E61" s="156">
        <f>D61/C61*100</f>
        <v>70.893950000000004</v>
      </c>
      <c r="F61" s="95">
        <f>F68+F69</f>
        <v>70000</v>
      </c>
      <c r="G61" s="95">
        <f>G68+G69</f>
        <v>70000</v>
      </c>
      <c r="H61" s="95">
        <f>H63+H68+H69</f>
        <v>75940.11</v>
      </c>
      <c r="I61" s="90">
        <f>I63+I68+I69</f>
        <v>75934</v>
      </c>
      <c r="J61" s="90">
        <f t="shared" si="1"/>
        <v>99.99195418600263</v>
      </c>
    </row>
    <row r="62" spans="1:10">
      <c r="A62" s="104">
        <v>13710</v>
      </c>
      <c r="B62" s="105" t="s">
        <v>111</v>
      </c>
      <c r="C62" s="158">
        <v>0</v>
      </c>
      <c r="D62" s="164"/>
      <c r="E62" s="156"/>
      <c r="F62" s="92"/>
      <c r="G62" s="92"/>
      <c r="H62" s="92"/>
      <c r="I62" s="101"/>
      <c r="J62" s="90"/>
    </row>
    <row r="63" spans="1:10">
      <c r="A63" s="104">
        <v>13720</v>
      </c>
      <c r="B63" s="105" t="s">
        <v>112</v>
      </c>
      <c r="C63" s="158">
        <v>50000</v>
      </c>
      <c r="D63" s="159"/>
      <c r="E63" s="156"/>
      <c r="F63" s="92"/>
      <c r="G63" s="92"/>
      <c r="H63" s="92">
        <v>23752.5</v>
      </c>
      <c r="I63" s="101">
        <v>23752</v>
      </c>
      <c r="J63" s="90">
        <f t="shared" si="1"/>
        <v>99.99789495842542</v>
      </c>
    </row>
    <row r="64" spans="1:10">
      <c r="A64" s="104">
        <v>13730</v>
      </c>
      <c r="B64" s="105" t="s">
        <v>113</v>
      </c>
      <c r="C64" s="158">
        <v>0</v>
      </c>
      <c r="D64" s="159"/>
      <c r="E64" s="156"/>
      <c r="F64" s="92"/>
      <c r="G64" s="92"/>
      <c r="H64" s="92"/>
      <c r="I64" s="101"/>
      <c r="J64" s="90"/>
    </row>
    <row r="65" spans="1:15">
      <c r="A65" s="104">
        <v>13740</v>
      </c>
      <c r="B65" s="105" t="s">
        <v>114</v>
      </c>
      <c r="C65" s="158">
        <v>0</v>
      </c>
      <c r="D65" s="159"/>
      <c r="E65" s="156"/>
      <c r="F65" s="92"/>
      <c r="G65" s="92"/>
      <c r="H65" s="92"/>
      <c r="I65" s="101"/>
      <c r="J65" s="90"/>
    </row>
    <row r="66" spans="1:15">
      <c r="A66" s="104">
        <v>13750</v>
      </c>
      <c r="B66" s="105" t="s">
        <v>115</v>
      </c>
      <c r="C66" s="158">
        <v>0</v>
      </c>
      <c r="D66" s="159"/>
      <c r="E66" s="156"/>
      <c r="F66" s="92"/>
      <c r="G66" s="92"/>
      <c r="H66" s="92"/>
      <c r="I66" s="101"/>
      <c r="J66" s="90"/>
    </row>
    <row r="67" spans="1:15">
      <c r="A67" s="104">
        <v>13760</v>
      </c>
      <c r="B67" s="105" t="s">
        <v>116</v>
      </c>
      <c r="C67" s="158">
        <v>0</v>
      </c>
      <c r="D67" s="159"/>
      <c r="E67" s="156"/>
      <c r="F67" s="92"/>
      <c r="G67" s="92"/>
      <c r="H67" s="92"/>
      <c r="I67" s="101"/>
      <c r="J67" s="90"/>
    </row>
    <row r="68" spans="1:15">
      <c r="A68" s="104">
        <v>13770</v>
      </c>
      <c r="B68" s="105" t="s">
        <v>117</v>
      </c>
      <c r="C68" s="158">
        <v>10000</v>
      </c>
      <c r="D68" s="159"/>
      <c r="E68" s="156">
        <f t="shared" ref="E68" si="6">D68/C68</f>
        <v>0</v>
      </c>
      <c r="F68" s="92">
        <v>10000</v>
      </c>
      <c r="G68" s="92">
        <v>10000</v>
      </c>
      <c r="H68" s="92">
        <v>4750</v>
      </c>
      <c r="I68" s="101">
        <v>4750</v>
      </c>
      <c r="J68" s="90">
        <f t="shared" si="1"/>
        <v>100</v>
      </c>
    </row>
    <row r="69" spans="1:15">
      <c r="A69" s="104">
        <v>13780</v>
      </c>
      <c r="B69" s="105" t="s">
        <v>118</v>
      </c>
      <c r="C69" s="158">
        <v>60000</v>
      </c>
      <c r="D69" s="159">
        <v>42536.37</v>
      </c>
      <c r="E69" s="159">
        <f>D69/C69*100</f>
        <v>70.893950000000004</v>
      </c>
      <c r="F69" s="92">
        <v>60000</v>
      </c>
      <c r="G69" s="92">
        <v>60000</v>
      </c>
      <c r="H69" s="92">
        <f>47432+5.61</f>
        <v>47437.61</v>
      </c>
      <c r="I69" s="98">
        <v>47432</v>
      </c>
      <c r="J69" s="90">
        <f t="shared" si="1"/>
        <v>99.988173940466226</v>
      </c>
    </row>
    <row r="70" spans="1:15">
      <c r="A70" s="104"/>
      <c r="B70" s="105"/>
      <c r="C70" s="160"/>
      <c r="D70" s="166"/>
      <c r="E70" s="167"/>
      <c r="F70" s="92"/>
      <c r="G70" s="92"/>
      <c r="H70" s="92"/>
      <c r="I70" s="82"/>
      <c r="J70" s="90"/>
    </row>
    <row r="71" spans="1:15">
      <c r="A71" s="99"/>
      <c r="B71" s="105"/>
      <c r="C71" s="150"/>
      <c r="D71" s="150"/>
      <c r="E71" s="150"/>
      <c r="F71" s="92"/>
      <c r="G71" s="92"/>
      <c r="H71" s="92"/>
      <c r="I71" s="82"/>
      <c r="J71" s="90"/>
    </row>
    <row r="72" spans="1:15" ht="37.5">
      <c r="A72" s="102">
        <v>1380</v>
      </c>
      <c r="B72" s="103" t="s">
        <v>119</v>
      </c>
      <c r="C72" s="163">
        <f>C74</f>
        <v>0</v>
      </c>
      <c r="D72" s="168"/>
      <c r="E72" s="168" t="s">
        <v>20</v>
      </c>
      <c r="F72" s="92"/>
      <c r="G72" s="92"/>
      <c r="H72" s="92"/>
      <c r="I72" s="107">
        <f>I74</f>
        <v>0</v>
      </c>
      <c r="J72" s="90"/>
    </row>
    <row r="73" spans="1:15">
      <c r="A73" s="104">
        <v>13810</v>
      </c>
      <c r="B73" s="105" t="s">
        <v>120</v>
      </c>
      <c r="C73" s="158">
        <v>0</v>
      </c>
      <c r="D73" s="164"/>
      <c r="E73" s="164"/>
      <c r="F73" s="92"/>
      <c r="G73" s="92"/>
      <c r="H73" s="92"/>
      <c r="I73" s="82"/>
      <c r="J73" s="90"/>
    </row>
    <row r="74" spans="1:15">
      <c r="A74" s="104">
        <v>13820</v>
      </c>
      <c r="B74" s="105" t="s">
        <v>121</v>
      </c>
      <c r="C74" s="158">
        <v>0</v>
      </c>
      <c r="D74" s="164"/>
      <c r="E74" s="164"/>
      <c r="F74" s="92"/>
      <c r="G74" s="92"/>
      <c r="H74" s="92"/>
      <c r="I74" s="108"/>
      <c r="J74" s="90"/>
    </row>
    <row r="75" spans="1:15">
      <c r="A75" s="104">
        <v>13821</v>
      </c>
      <c r="B75" s="105" t="s">
        <v>122</v>
      </c>
      <c r="C75" s="158">
        <v>0</v>
      </c>
      <c r="D75" s="164"/>
      <c r="E75" s="164"/>
      <c r="F75" s="92"/>
      <c r="G75" s="92"/>
      <c r="H75" s="92"/>
      <c r="I75" s="82"/>
      <c r="J75" s="90"/>
    </row>
    <row r="76" spans="1:15">
      <c r="A76" s="104">
        <v>13830</v>
      </c>
      <c r="B76" s="105" t="s">
        <v>123</v>
      </c>
      <c r="C76" s="158"/>
      <c r="D76" s="164"/>
      <c r="E76" s="164"/>
      <c r="F76" s="92"/>
      <c r="G76" s="92"/>
      <c r="H76" s="92"/>
      <c r="I76" s="82"/>
      <c r="J76" s="90"/>
      <c r="O76" s="109"/>
    </row>
    <row r="77" spans="1:15">
      <c r="A77" s="104">
        <v>13850</v>
      </c>
      <c r="B77" s="105" t="s">
        <v>124</v>
      </c>
      <c r="C77" s="158"/>
      <c r="D77" s="164"/>
      <c r="E77" s="164"/>
      <c r="F77" s="92"/>
      <c r="G77" s="92"/>
      <c r="H77" s="92"/>
      <c r="I77" s="82"/>
      <c r="J77" s="90"/>
    </row>
    <row r="78" spans="1:15">
      <c r="B78" s="110"/>
      <c r="C78" s="150"/>
      <c r="D78" s="150"/>
      <c r="E78" s="150"/>
      <c r="F78" s="92"/>
      <c r="G78" s="92"/>
      <c r="H78" s="185"/>
      <c r="J78" s="90"/>
    </row>
    <row r="79" spans="1:15">
      <c r="B79" s="110"/>
      <c r="C79" s="150"/>
      <c r="D79" s="150"/>
      <c r="E79" s="150"/>
      <c r="F79" s="92"/>
      <c r="G79" s="92"/>
      <c r="H79" s="185"/>
      <c r="J79" s="90"/>
    </row>
    <row r="80" spans="1:15" ht="56.25">
      <c r="A80" s="102">
        <v>1395</v>
      </c>
      <c r="B80" s="103" t="s">
        <v>125</v>
      </c>
      <c r="C80" s="156">
        <f>C81+C82</f>
        <v>28500</v>
      </c>
      <c r="D80" s="163">
        <f>D81+D82</f>
        <v>27611.75</v>
      </c>
      <c r="E80" s="163">
        <f>D80/C80*100</f>
        <v>96.883333333333326</v>
      </c>
      <c r="F80" s="95">
        <f>F81+F82</f>
        <v>32500</v>
      </c>
      <c r="G80" s="95">
        <f>G81+G82+G83</f>
        <v>33620</v>
      </c>
      <c r="H80" s="95">
        <f>H81+H82+H83+H84</f>
        <v>19087.5</v>
      </c>
      <c r="I80" s="90">
        <f>I81+I83+I84</f>
        <v>19084.400000000001</v>
      </c>
      <c r="J80" s="90">
        <f t="shared" ref="J80:J108" si="7">I80/H80*100</f>
        <v>99.983759004584158</v>
      </c>
    </row>
    <row r="81" spans="1:11">
      <c r="A81" s="104">
        <v>13951</v>
      </c>
      <c r="B81" s="105" t="s">
        <v>126</v>
      </c>
      <c r="C81" s="158">
        <v>21000</v>
      </c>
      <c r="D81" s="159">
        <v>20111.75</v>
      </c>
      <c r="E81" s="165">
        <f t="shared" ref="E81:E82" si="8">D81/C81*100</f>
        <v>95.770238095238085</v>
      </c>
      <c r="F81" s="92">
        <v>25000</v>
      </c>
      <c r="G81" s="92">
        <v>25000</v>
      </c>
      <c r="H81" s="92">
        <f>17721.4+3.1</f>
        <v>17724.5</v>
      </c>
      <c r="I81" s="98">
        <v>17721.400000000001</v>
      </c>
      <c r="J81" s="90">
        <f t="shared" si="7"/>
        <v>99.982510084910729</v>
      </c>
      <c r="K81" s="109"/>
    </row>
    <row r="82" spans="1:11">
      <c r="A82" s="104">
        <v>13953</v>
      </c>
      <c r="B82" s="105" t="s">
        <v>127</v>
      </c>
      <c r="C82" s="158">
        <v>7500</v>
      </c>
      <c r="D82" s="159">
        <v>7500</v>
      </c>
      <c r="E82" s="165">
        <f t="shared" si="8"/>
        <v>100</v>
      </c>
      <c r="F82" s="92">
        <v>7500</v>
      </c>
      <c r="G82" s="92">
        <v>7500</v>
      </c>
      <c r="H82" s="92"/>
      <c r="I82" s="82"/>
      <c r="J82" s="90"/>
    </row>
    <row r="83" spans="1:11">
      <c r="A83" s="99">
        <v>13918</v>
      </c>
      <c r="B83" s="99" t="s">
        <v>148</v>
      </c>
      <c r="C83" s="158"/>
      <c r="D83" s="164"/>
      <c r="E83" s="164"/>
      <c r="F83" s="92"/>
      <c r="G83" s="92">
        <v>1120</v>
      </c>
      <c r="H83" s="92">
        <v>1113</v>
      </c>
      <c r="I83" s="101">
        <v>1113</v>
      </c>
      <c r="J83" s="90">
        <f t="shared" si="7"/>
        <v>100</v>
      </c>
    </row>
    <row r="84" spans="1:11">
      <c r="A84" s="99">
        <v>13952</v>
      </c>
      <c r="B84" s="99" t="s">
        <v>164</v>
      </c>
      <c r="C84" s="151"/>
      <c r="D84" s="151"/>
      <c r="E84" s="151"/>
      <c r="F84" s="92"/>
      <c r="G84" s="92"/>
      <c r="H84" s="92">
        <v>250</v>
      </c>
      <c r="I84" s="82">
        <v>250</v>
      </c>
      <c r="J84" s="90">
        <f t="shared" si="7"/>
        <v>100</v>
      </c>
    </row>
    <row r="85" spans="1:11">
      <c r="A85" s="99"/>
      <c r="B85" s="99"/>
      <c r="C85" s="99"/>
      <c r="D85" s="99"/>
      <c r="E85" s="156"/>
      <c r="F85" s="92"/>
      <c r="G85" s="92"/>
      <c r="H85" s="92"/>
      <c r="I85" s="82"/>
      <c r="J85" s="90"/>
    </row>
    <row r="86" spans="1:11">
      <c r="A86" s="104"/>
      <c r="B86" s="105"/>
      <c r="C86" s="99"/>
      <c r="D86" s="99"/>
      <c r="E86" s="156"/>
      <c r="F86" s="92"/>
      <c r="G86" s="92"/>
      <c r="H86" s="92"/>
      <c r="I86" s="82"/>
      <c r="J86" s="90"/>
    </row>
    <row r="87" spans="1:11">
      <c r="A87" s="99"/>
      <c r="B87" s="105"/>
      <c r="C87" s="99"/>
      <c r="D87" s="99"/>
      <c r="E87" s="156"/>
      <c r="F87" s="92"/>
      <c r="G87" s="92"/>
      <c r="H87" s="92"/>
      <c r="I87" s="82"/>
      <c r="J87" s="90"/>
    </row>
    <row r="88" spans="1:11">
      <c r="A88" s="102">
        <v>1400</v>
      </c>
      <c r="B88" s="103" t="s">
        <v>128</v>
      </c>
      <c r="C88" s="156">
        <f>C89+C90+C91+C92</f>
        <v>285000</v>
      </c>
      <c r="D88" s="141">
        <f>D89+D90+D91+D92</f>
        <v>269830.71999999997</v>
      </c>
      <c r="E88" s="156">
        <f>D88/C88*100</f>
        <v>94.677445614035079</v>
      </c>
      <c r="F88" s="95">
        <f>F89+F90+F91+F92</f>
        <v>308900</v>
      </c>
      <c r="G88" s="95">
        <f>G89+G90+G91+G92</f>
        <v>308900</v>
      </c>
      <c r="H88" s="95">
        <f>H89+H90+H91+H92</f>
        <v>278153</v>
      </c>
      <c r="I88" s="100">
        <f>I89+I90+I91+I92</f>
        <v>278152.92</v>
      </c>
      <c r="J88" s="90">
        <f t="shared" si="7"/>
        <v>99.999971238850563</v>
      </c>
    </row>
    <row r="89" spans="1:11">
      <c r="A89" s="104">
        <v>14010</v>
      </c>
      <c r="B89" s="105" t="s">
        <v>129</v>
      </c>
      <c r="C89" s="158">
        <v>30000</v>
      </c>
      <c r="D89" s="144">
        <v>19535.060000000001</v>
      </c>
      <c r="E89" s="156">
        <f t="shared" ref="E89:E92" si="9">D89/C89*100</f>
        <v>65.116866666666667</v>
      </c>
      <c r="F89" s="92">
        <v>36400</v>
      </c>
      <c r="G89" s="92">
        <v>36400</v>
      </c>
      <c r="H89" s="92">
        <v>32459</v>
      </c>
      <c r="I89" s="101">
        <v>32459</v>
      </c>
      <c r="J89" s="90">
        <f t="shared" si="7"/>
        <v>100</v>
      </c>
    </row>
    <row r="90" spans="1:11">
      <c r="A90" s="104">
        <v>14020</v>
      </c>
      <c r="B90" s="105" t="s">
        <v>130</v>
      </c>
      <c r="C90" s="158">
        <v>175000</v>
      </c>
      <c r="D90" s="144">
        <v>174956.92</v>
      </c>
      <c r="E90" s="156">
        <f t="shared" si="9"/>
        <v>99.975382857142876</v>
      </c>
      <c r="F90" s="92">
        <v>175000</v>
      </c>
      <c r="G90" s="92">
        <v>175000</v>
      </c>
      <c r="H90" s="92">
        <v>170727</v>
      </c>
      <c r="I90" s="101">
        <v>170727</v>
      </c>
      <c r="J90" s="90">
        <f t="shared" si="7"/>
        <v>100</v>
      </c>
      <c r="K90" s="97"/>
    </row>
    <row r="91" spans="1:11">
      <c r="A91" s="104">
        <v>14040</v>
      </c>
      <c r="B91" s="105" t="s">
        <v>131</v>
      </c>
      <c r="C91" s="158">
        <v>35000</v>
      </c>
      <c r="D91" s="144">
        <v>31803.39</v>
      </c>
      <c r="E91" s="156">
        <f t="shared" si="9"/>
        <v>90.86682857142857</v>
      </c>
      <c r="F91" s="92">
        <v>40500</v>
      </c>
      <c r="G91" s="92">
        <v>40500</v>
      </c>
      <c r="H91" s="92">
        <v>40639</v>
      </c>
      <c r="I91" s="101">
        <v>40639</v>
      </c>
      <c r="J91" s="90">
        <f t="shared" si="7"/>
        <v>100</v>
      </c>
    </row>
    <row r="92" spans="1:11">
      <c r="A92" s="104">
        <v>14050</v>
      </c>
      <c r="B92" s="105" t="s">
        <v>132</v>
      </c>
      <c r="C92" s="158">
        <v>45000</v>
      </c>
      <c r="D92" s="144">
        <v>43535.35</v>
      </c>
      <c r="E92" s="156">
        <f t="shared" si="9"/>
        <v>96.74522222222221</v>
      </c>
      <c r="F92" s="92">
        <v>57000</v>
      </c>
      <c r="G92" s="92">
        <v>57000</v>
      </c>
      <c r="H92" s="92">
        <v>34328</v>
      </c>
      <c r="I92" s="101">
        <v>34327.919999999998</v>
      </c>
      <c r="J92" s="90">
        <f t="shared" si="7"/>
        <v>99.999766954089949</v>
      </c>
    </row>
    <row r="93" spans="1:11">
      <c r="A93" s="99"/>
      <c r="B93" s="105"/>
      <c r="C93" s="158"/>
      <c r="D93" s="144"/>
      <c r="E93" s="169"/>
      <c r="F93" s="92"/>
      <c r="G93" s="92"/>
      <c r="H93" s="92"/>
      <c r="J93" s="90"/>
    </row>
    <row r="94" spans="1:11">
      <c r="A94" s="99"/>
      <c r="B94" s="105"/>
      <c r="C94" s="158">
        <v>0</v>
      </c>
      <c r="D94" s="144">
        <v>0</v>
      </c>
      <c r="E94" s="169"/>
      <c r="F94" s="92"/>
      <c r="G94" s="92"/>
      <c r="H94" s="92"/>
      <c r="J94" s="90"/>
    </row>
    <row r="95" spans="1:11" ht="37.5">
      <c r="A95" s="102">
        <v>1420</v>
      </c>
      <c r="B95" s="103" t="s">
        <v>133</v>
      </c>
      <c r="C95" s="173">
        <f>C98+C96</f>
        <v>40000</v>
      </c>
      <c r="D95" s="141">
        <f>D96+D98</f>
        <v>27865.14</v>
      </c>
      <c r="E95" s="172">
        <f t="shared" ref="E95:E98" si="10">D95/C95*100</f>
        <v>69.662849999999992</v>
      </c>
      <c r="F95" s="95">
        <f>F96+F98</f>
        <v>45000</v>
      </c>
      <c r="G95" s="95">
        <f>G96+G98</f>
        <v>40000</v>
      </c>
      <c r="H95" s="95">
        <f>H96+H98</f>
        <v>13830</v>
      </c>
      <c r="I95" s="100">
        <f>I96+I98</f>
        <v>13830</v>
      </c>
      <c r="J95" s="90">
        <f t="shared" si="7"/>
        <v>100</v>
      </c>
    </row>
    <row r="96" spans="1:11">
      <c r="A96" s="104">
        <v>14210</v>
      </c>
      <c r="B96" s="105" t="s">
        <v>134</v>
      </c>
      <c r="C96" s="158">
        <v>20000</v>
      </c>
      <c r="D96" s="159">
        <v>18181</v>
      </c>
      <c r="E96" s="169">
        <f t="shared" si="10"/>
        <v>90.905000000000001</v>
      </c>
      <c r="F96" s="92">
        <v>20000</v>
      </c>
      <c r="G96" s="92">
        <v>20000</v>
      </c>
      <c r="H96" s="92">
        <v>6662</v>
      </c>
      <c r="I96" s="101">
        <v>6662</v>
      </c>
      <c r="J96" s="90">
        <f t="shared" si="7"/>
        <v>100</v>
      </c>
    </row>
    <row r="97" spans="1:11">
      <c r="A97" s="104">
        <v>14220</v>
      </c>
      <c r="B97" s="105" t="s">
        <v>135</v>
      </c>
      <c r="C97" s="151"/>
      <c r="D97" s="151"/>
      <c r="E97" s="169"/>
      <c r="F97" s="92"/>
      <c r="G97" s="92"/>
      <c r="H97" s="92"/>
      <c r="I97" s="101"/>
      <c r="J97" s="90"/>
    </row>
    <row r="98" spans="1:11">
      <c r="A98" s="104">
        <v>14230</v>
      </c>
      <c r="B98" s="105" t="s">
        <v>136</v>
      </c>
      <c r="C98" s="159">
        <v>20000</v>
      </c>
      <c r="D98" s="159">
        <v>9684.14</v>
      </c>
      <c r="E98" s="169">
        <f t="shared" si="10"/>
        <v>48.420699999999997</v>
      </c>
      <c r="F98" s="92">
        <v>25000</v>
      </c>
      <c r="G98" s="92">
        <v>20000</v>
      </c>
      <c r="H98" s="92">
        <v>7168</v>
      </c>
      <c r="I98" s="101">
        <v>7168</v>
      </c>
      <c r="J98" s="90">
        <f t="shared" si="7"/>
        <v>100</v>
      </c>
    </row>
    <row r="99" spans="1:11">
      <c r="A99" s="104"/>
      <c r="B99" s="105"/>
      <c r="C99" s="158"/>
      <c r="D99" s="159"/>
      <c r="E99" s="170"/>
      <c r="F99" s="92"/>
      <c r="G99" s="92"/>
      <c r="H99" s="92"/>
      <c r="I99" s="82"/>
      <c r="J99" s="90"/>
    </row>
    <row r="100" spans="1:11">
      <c r="A100" s="99"/>
      <c r="B100" s="105"/>
      <c r="C100" s="160"/>
      <c r="D100" s="166"/>
      <c r="E100" s="171"/>
      <c r="F100" s="92"/>
      <c r="G100" s="92"/>
      <c r="H100" s="92"/>
      <c r="I100" s="82"/>
      <c r="J100" s="90"/>
    </row>
    <row r="101" spans="1:11" ht="37.5">
      <c r="A101" s="102">
        <v>1430</v>
      </c>
      <c r="B101" s="103" t="s">
        <v>137</v>
      </c>
      <c r="C101" s="150"/>
      <c r="D101" s="150"/>
      <c r="E101" s="150"/>
      <c r="F101" s="95">
        <f>F102</f>
        <v>134000</v>
      </c>
      <c r="G101" s="95">
        <f>G102</f>
        <v>134377</v>
      </c>
      <c r="H101" s="95">
        <f>H102</f>
        <v>145035</v>
      </c>
      <c r="I101" s="100">
        <f>I102</f>
        <v>145035</v>
      </c>
      <c r="J101" s="90">
        <f t="shared" si="7"/>
        <v>100</v>
      </c>
    </row>
    <row r="102" spans="1:11">
      <c r="A102" s="104">
        <v>14310</v>
      </c>
      <c r="B102" s="105" t="s">
        <v>138</v>
      </c>
      <c r="C102" s="157">
        <f>C103</f>
        <v>100850.18</v>
      </c>
      <c r="D102" s="141">
        <f>D103</f>
        <v>85039.31</v>
      </c>
      <c r="E102" s="169">
        <f>D102/C102*100</f>
        <v>84.322417669457806</v>
      </c>
      <c r="F102" s="92">
        <v>134000</v>
      </c>
      <c r="G102" s="92">
        <v>134377</v>
      </c>
      <c r="H102" s="92">
        <v>145035</v>
      </c>
      <c r="I102" s="101">
        <v>145035</v>
      </c>
      <c r="J102" s="90">
        <f t="shared" si="7"/>
        <v>100</v>
      </c>
    </row>
    <row r="103" spans="1:11">
      <c r="C103" s="144">
        <v>100850.18</v>
      </c>
      <c r="D103" s="144">
        <v>85039.31</v>
      </c>
      <c r="E103" s="151"/>
      <c r="F103" s="92"/>
      <c r="G103" s="92"/>
      <c r="H103" s="92"/>
      <c r="I103" s="82"/>
      <c r="J103" s="90"/>
      <c r="K103" s="97"/>
    </row>
    <row r="104" spans="1:11" s="134" customFormat="1">
      <c r="C104" s="144"/>
      <c r="D104" s="144"/>
      <c r="E104" s="151"/>
      <c r="F104" s="92"/>
      <c r="H104" s="184"/>
      <c r="I104" s="82"/>
      <c r="J104" s="90"/>
    </row>
    <row r="105" spans="1:11">
      <c r="A105" s="104">
        <v>14410</v>
      </c>
      <c r="B105" s="103" t="s">
        <v>139</v>
      </c>
      <c r="C105" s="141">
        <v>1396</v>
      </c>
      <c r="D105" s="141">
        <v>1396</v>
      </c>
      <c r="E105" s="178">
        <f>D105/C105*100</f>
        <v>100</v>
      </c>
      <c r="F105" s="92"/>
      <c r="G105" s="95">
        <f>G106</f>
        <v>9920</v>
      </c>
      <c r="H105" s="95">
        <f>H106</f>
        <v>9918</v>
      </c>
      <c r="I105" s="100">
        <f>I106</f>
        <v>9917.94</v>
      </c>
      <c r="J105" s="90">
        <f t="shared" si="7"/>
        <v>99.999395039322451</v>
      </c>
    </row>
    <row r="106" spans="1:11">
      <c r="A106" s="99"/>
      <c r="B106" s="99"/>
      <c r="C106" s="144">
        <v>1396</v>
      </c>
      <c r="D106" s="174">
        <v>1396</v>
      </c>
      <c r="E106" s="151">
        <f>D106/C106*100</f>
        <v>100</v>
      </c>
      <c r="F106" s="92"/>
      <c r="G106" s="92">
        <v>9920</v>
      </c>
      <c r="H106" s="92">
        <v>9918</v>
      </c>
      <c r="I106" s="101">
        <v>9917.94</v>
      </c>
      <c r="J106" s="90">
        <f t="shared" si="7"/>
        <v>99.999395039322451</v>
      </c>
    </row>
    <row r="107" spans="1:11" s="130" customFormat="1">
      <c r="A107" s="131"/>
      <c r="B107" s="132"/>
      <c r="C107" s="141"/>
      <c r="D107" s="141"/>
      <c r="E107" s="172"/>
      <c r="F107" s="92"/>
      <c r="G107" s="95"/>
      <c r="H107" s="95"/>
      <c r="I107" s="82"/>
      <c r="J107" s="90"/>
    </row>
    <row r="108" spans="1:11">
      <c r="A108" s="237" t="s">
        <v>141</v>
      </c>
      <c r="B108" s="238"/>
      <c r="C108" s="95">
        <f>C105+C102+C95+C88+C80+C61+C48+C36+C25+C18+C10+C5</f>
        <v>1714468.6199999999</v>
      </c>
      <c r="D108" s="95">
        <f>D105+D102+D95+D88+D80+D61+D48+D36+D25+D18+D10+D5</f>
        <v>1305052.03</v>
      </c>
      <c r="E108" s="111">
        <f>D108/C108*100</f>
        <v>76.119913469165752</v>
      </c>
      <c r="F108" s="95">
        <f>F5+F10+F18+F25+F36+F48+F61+F80+F88+F95+F101</f>
        <v>1944759</v>
      </c>
      <c r="G108" s="95">
        <f>G5+G10+G18+G25+G36+G48+G61+G80+G88+G95+G101+G105</f>
        <v>2035759</v>
      </c>
      <c r="H108" s="95">
        <f>H5+H10+H18+H25+H36+H48+H61+H80+H88+H95+H101+H105</f>
        <v>1794479.05</v>
      </c>
      <c r="I108" s="112">
        <f>I105+I101+I95+I88+I80+I72+I61+I48+I36+I25+I18+I10+I5</f>
        <v>1789418.29</v>
      </c>
      <c r="J108" s="90">
        <f t="shared" si="7"/>
        <v>99.717981661585853</v>
      </c>
    </row>
    <row r="109" spans="1:11">
      <c r="I109" s="113"/>
    </row>
    <row r="110" spans="1:11">
      <c r="C110" s="97"/>
      <c r="D110" s="97"/>
      <c r="G110" s="97"/>
      <c r="H110" s="97"/>
      <c r="I110" s="113"/>
    </row>
    <row r="111" spans="1:11">
      <c r="G111" s="97"/>
      <c r="H111" s="196"/>
      <c r="I111" s="114"/>
      <c r="J111" s="113"/>
      <c r="K111" s="97"/>
    </row>
    <row r="112" spans="1:11">
      <c r="G112" s="97"/>
      <c r="H112" s="97"/>
      <c r="I112" s="113"/>
    </row>
    <row r="113" spans="7:9">
      <c r="G113" s="97"/>
      <c r="H113" s="97"/>
      <c r="I113" s="113"/>
    </row>
    <row r="114" spans="7:9">
      <c r="I114" s="113"/>
    </row>
    <row r="115" spans="7:9">
      <c r="H115" s="97"/>
      <c r="I115" s="113"/>
    </row>
  </sheetData>
  <mergeCells count="6">
    <mergeCell ref="E58:E60"/>
    <mergeCell ref="A108:B108"/>
    <mergeCell ref="A58:A60"/>
    <mergeCell ref="B58:B60"/>
    <mergeCell ref="C58:C60"/>
    <mergeCell ref="D58:D60"/>
  </mergeCells>
  <pageMargins left="0.7" right="0.7" top="0.75" bottom="0.75" header="0.3" footer="0.3"/>
  <pageSetup scale="3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2"/>
  <sheetViews>
    <sheetView view="pageBreakPreview" zoomScale="60" workbookViewId="0">
      <selection activeCell="L17" sqref="L17"/>
    </sheetView>
  </sheetViews>
  <sheetFormatPr defaultRowHeight="15.75"/>
  <cols>
    <col min="1" max="1" width="10.42578125" style="6" bestFit="1" customWidth="1"/>
    <col min="2" max="3" width="9.140625" style="50"/>
    <col min="4" max="4" width="31.28515625" style="50" customWidth="1"/>
    <col min="5" max="5" width="27.42578125" style="50" customWidth="1"/>
    <col min="6" max="6" width="20.42578125" style="6" customWidth="1"/>
    <col min="7" max="7" width="17.85546875" style="6" customWidth="1"/>
    <col min="8" max="10" width="20.7109375" style="6" customWidth="1"/>
    <col min="11" max="11" width="21.42578125" style="6" customWidth="1"/>
    <col min="12" max="12" width="20.5703125" style="50" customWidth="1"/>
    <col min="13" max="13" width="9.140625" style="50"/>
    <col min="14" max="14" width="11.5703125" style="50" bestFit="1" customWidth="1"/>
    <col min="15" max="16384" width="9.140625" style="50"/>
  </cols>
  <sheetData>
    <row r="1" spans="1:14">
      <c r="B1" s="252"/>
      <c r="C1" s="252"/>
      <c r="D1" s="252"/>
    </row>
    <row r="2" spans="1:14">
      <c r="A2" s="7" t="s">
        <v>21</v>
      </c>
      <c r="B2" s="253" t="s">
        <v>45</v>
      </c>
      <c r="C2" s="253"/>
      <c r="D2" s="253"/>
      <c r="E2" s="253"/>
      <c r="F2" s="253"/>
      <c r="G2" s="253"/>
      <c r="H2" s="8"/>
      <c r="I2" s="8"/>
      <c r="J2" s="8"/>
    </row>
    <row r="3" spans="1:14" ht="16.5" thickBot="1">
      <c r="B3" s="254"/>
      <c r="C3" s="254"/>
      <c r="D3" s="254"/>
      <c r="E3" s="39"/>
    </row>
    <row r="4" spans="1:14" ht="44.25" customHeight="1" thickBot="1">
      <c r="A4" s="9"/>
      <c r="B4" s="255"/>
      <c r="C4" s="255"/>
      <c r="D4" s="256"/>
      <c r="E4" s="51"/>
      <c r="F4" s="257" t="s">
        <v>52</v>
      </c>
      <c r="G4" s="258"/>
      <c r="H4" s="10"/>
      <c r="I4" s="10"/>
      <c r="J4" s="10"/>
      <c r="K4" s="69" t="s">
        <v>55</v>
      </c>
      <c r="L4" s="10"/>
    </row>
    <row r="5" spans="1:14" ht="29.25" customHeight="1">
      <c r="A5" s="245">
        <v>30000</v>
      </c>
      <c r="B5" s="247" t="s">
        <v>22</v>
      </c>
      <c r="C5" s="248"/>
      <c r="D5" s="249"/>
      <c r="E5" s="250" t="s">
        <v>56</v>
      </c>
      <c r="F5" s="250" t="s">
        <v>151</v>
      </c>
      <c r="G5" s="250" t="s">
        <v>25</v>
      </c>
      <c r="H5" s="250" t="s">
        <v>57</v>
      </c>
      <c r="I5" s="48"/>
      <c r="J5" s="135" t="s">
        <v>162</v>
      </c>
      <c r="K5" s="250" t="s">
        <v>151</v>
      </c>
      <c r="L5" s="34" t="s">
        <v>11</v>
      </c>
    </row>
    <row r="6" spans="1:14" ht="32.25" thickBot="1">
      <c r="A6" s="246"/>
      <c r="B6" s="268" t="s">
        <v>23</v>
      </c>
      <c r="C6" s="269"/>
      <c r="D6" s="270"/>
      <c r="E6" s="251"/>
      <c r="F6" s="251"/>
      <c r="G6" s="251"/>
      <c r="H6" s="251"/>
      <c r="I6" s="49" t="s">
        <v>143</v>
      </c>
      <c r="J6" s="136" t="s">
        <v>163</v>
      </c>
      <c r="K6" s="251"/>
      <c r="L6" s="34"/>
    </row>
    <row r="7" spans="1:14" ht="40.5" customHeight="1">
      <c r="A7" s="179"/>
      <c r="B7" s="271" t="s">
        <v>27</v>
      </c>
      <c r="C7" s="271"/>
      <c r="D7" s="272"/>
      <c r="E7" s="180">
        <f>E9</f>
        <v>473040</v>
      </c>
      <c r="F7" s="180">
        <f>F9</f>
        <v>119085.7</v>
      </c>
      <c r="G7" s="181">
        <f>F7/E7*100</f>
        <v>25.174551834939962</v>
      </c>
      <c r="H7" s="180">
        <f>H11+H14+H15+H16+H17+H18+H20</f>
        <v>1096000</v>
      </c>
      <c r="I7" s="180">
        <v>1125000</v>
      </c>
      <c r="J7" s="180">
        <f>J10</f>
        <v>692137.01</v>
      </c>
      <c r="K7" s="180">
        <f>K9</f>
        <v>690530.01</v>
      </c>
      <c r="L7" s="181">
        <f>K7/J7*100</f>
        <v>99.767820535994744</v>
      </c>
    </row>
    <row r="8" spans="1:14" ht="40.5" customHeight="1">
      <c r="A8" s="43"/>
      <c r="B8" s="273"/>
      <c r="C8" s="273"/>
      <c r="D8" s="273"/>
      <c r="E8" s="43"/>
      <c r="F8" s="43"/>
      <c r="G8" s="70"/>
      <c r="H8" s="43"/>
      <c r="I8" s="43"/>
      <c r="J8" s="43"/>
      <c r="K8" s="43"/>
      <c r="L8" s="70"/>
    </row>
    <row r="9" spans="1:14" ht="40.5" customHeight="1">
      <c r="A9" s="259" t="s">
        <v>51</v>
      </c>
      <c r="B9" s="261" t="s">
        <v>41</v>
      </c>
      <c r="C9" s="261"/>
      <c r="D9" s="261"/>
      <c r="E9" s="262">
        <f>E14+E15+E16</f>
        <v>473040</v>
      </c>
      <c r="F9" s="264">
        <f>F14+F16</f>
        <v>119085.7</v>
      </c>
      <c r="G9" s="266"/>
      <c r="H9" s="264">
        <f>H7</f>
        <v>1096000</v>
      </c>
      <c r="I9" s="182"/>
      <c r="J9" s="182"/>
      <c r="K9" s="264">
        <f>K14+K16+K17+K20</f>
        <v>690530.01</v>
      </c>
      <c r="L9" s="266">
        <f>K9/J10*100</f>
        <v>99.767820535994744</v>
      </c>
    </row>
    <row r="10" spans="1:14" ht="40.5" customHeight="1" thickBot="1">
      <c r="A10" s="260"/>
      <c r="B10" s="261"/>
      <c r="C10" s="261"/>
      <c r="D10" s="261"/>
      <c r="E10" s="263"/>
      <c r="F10" s="265"/>
      <c r="G10" s="267"/>
      <c r="H10" s="265"/>
      <c r="I10" s="54">
        <f>I11+I14+I15+I16+I17+I18+I20</f>
        <v>1125000</v>
      </c>
      <c r="J10" s="139">
        <f>J14+J16+J17+J20</f>
        <v>692137.01</v>
      </c>
      <c r="K10" s="265"/>
      <c r="L10" s="267"/>
      <c r="N10" s="40"/>
    </row>
    <row r="11" spans="1:14" ht="65.25" customHeight="1" thickBot="1">
      <c r="A11" s="193">
        <v>8001</v>
      </c>
      <c r="B11" s="275" t="s">
        <v>46</v>
      </c>
      <c r="C11" s="275"/>
      <c r="D11" s="275"/>
      <c r="E11" s="192"/>
      <c r="F11" s="31"/>
      <c r="G11" s="70"/>
      <c r="H11" s="31">
        <v>1000</v>
      </c>
      <c r="I11" s="31">
        <v>1000</v>
      </c>
      <c r="J11" s="31">
        <v>0</v>
      </c>
      <c r="K11" s="31"/>
      <c r="L11" s="70"/>
    </row>
    <row r="12" spans="1:14" ht="65.25" customHeight="1" thickBot="1">
      <c r="A12" s="193">
        <v>12907</v>
      </c>
      <c r="B12" s="275" t="s">
        <v>47</v>
      </c>
      <c r="C12" s="275"/>
      <c r="D12" s="275"/>
      <c r="E12" s="192"/>
      <c r="F12" s="31"/>
      <c r="G12" s="71"/>
      <c r="H12" s="31"/>
      <c r="I12" s="31"/>
      <c r="J12" s="31"/>
      <c r="K12" s="31"/>
      <c r="L12" s="71"/>
    </row>
    <row r="13" spans="1:14" ht="65.25" customHeight="1" thickBot="1">
      <c r="A13" s="193">
        <v>10198</v>
      </c>
      <c r="B13" s="275" t="s">
        <v>48</v>
      </c>
      <c r="C13" s="275"/>
      <c r="D13" s="275"/>
      <c r="E13" s="192"/>
      <c r="F13" s="31">
        <v>0</v>
      </c>
      <c r="G13" s="70"/>
      <c r="H13" s="31"/>
      <c r="I13" s="31"/>
      <c r="J13" s="31"/>
      <c r="K13" s="31"/>
      <c r="L13" s="70"/>
    </row>
    <row r="14" spans="1:14" ht="65.25" customHeight="1" thickBot="1">
      <c r="A14" s="194">
        <v>12609</v>
      </c>
      <c r="B14" s="275" t="s">
        <v>49</v>
      </c>
      <c r="C14" s="275"/>
      <c r="D14" s="275"/>
      <c r="E14" s="192">
        <v>70000</v>
      </c>
      <c r="F14" s="31">
        <v>63875</v>
      </c>
      <c r="G14" s="72">
        <f>F14/E14*100</f>
        <v>91.25</v>
      </c>
      <c r="H14" s="31">
        <v>6125</v>
      </c>
      <c r="I14" s="31">
        <v>6125</v>
      </c>
      <c r="J14" s="31">
        <v>6125</v>
      </c>
      <c r="K14" s="31">
        <v>6125</v>
      </c>
      <c r="L14" s="72">
        <f>K14/J14*100</f>
        <v>100</v>
      </c>
    </row>
    <row r="15" spans="1:14" ht="65.25" customHeight="1" thickBot="1">
      <c r="A15" s="193">
        <v>12979</v>
      </c>
      <c r="B15" s="275" t="s">
        <v>50</v>
      </c>
      <c r="C15" s="275"/>
      <c r="D15" s="275"/>
      <c r="E15" s="195">
        <v>103040</v>
      </c>
      <c r="F15" s="32"/>
      <c r="G15" s="72"/>
      <c r="H15" s="32">
        <v>393875</v>
      </c>
      <c r="I15" s="32">
        <v>393875</v>
      </c>
      <c r="J15" s="32"/>
      <c r="K15" s="32"/>
      <c r="L15" s="72"/>
    </row>
    <row r="16" spans="1:14" ht="65.25" customHeight="1" thickBot="1">
      <c r="A16" s="193">
        <v>13431</v>
      </c>
      <c r="B16" s="276" t="s">
        <v>58</v>
      </c>
      <c r="C16" s="276"/>
      <c r="D16" s="276"/>
      <c r="E16" s="195">
        <v>300000</v>
      </c>
      <c r="F16" s="32">
        <v>55210.7</v>
      </c>
      <c r="G16" s="72"/>
      <c r="H16" s="32">
        <v>369000</v>
      </c>
      <c r="I16" s="32">
        <v>569000</v>
      </c>
      <c r="J16" s="32">
        <v>568397.01</v>
      </c>
      <c r="K16" s="32">
        <f>149846.37+50153.31+137155.55+48967.68+92259.76+89994.24</f>
        <v>568376.91</v>
      </c>
      <c r="L16" s="72">
        <f>K16/J16*100</f>
        <v>99.996463739314891</v>
      </c>
    </row>
    <row r="17" spans="1:14" ht="65.25" customHeight="1" thickBot="1">
      <c r="A17" s="193">
        <v>14311</v>
      </c>
      <c r="B17" s="277" t="s">
        <v>59</v>
      </c>
      <c r="C17" s="277"/>
      <c r="D17" s="277"/>
      <c r="E17" s="195"/>
      <c r="F17" s="32"/>
      <c r="G17" s="72"/>
      <c r="H17" s="32">
        <v>55000</v>
      </c>
      <c r="I17" s="32">
        <v>55000</v>
      </c>
      <c r="J17" s="32">
        <v>51775</v>
      </c>
      <c r="K17" s="32">
        <f>732+7834+17136+10940+9635+3910.11+0.99</f>
        <v>50188.1</v>
      </c>
      <c r="L17" s="72">
        <f>K17/J17*100</f>
        <v>96.93500724287783</v>
      </c>
    </row>
    <row r="18" spans="1:14" ht="65.25" customHeight="1">
      <c r="A18" s="33">
        <v>14312</v>
      </c>
      <c r="B18" s="278" t="s">
        <v>144</v>
      </c>
      <c r="C18" s="278"/>
      <c r="D18" s="278"/>
      <c r="E18" s="32"/>
      <c r="F18" s="32"/>
      <c r="G18" s="72"/>
      <c r="H18" s="32">
        <v>1000</v>
      </c>
      <c r="I18" s="32">
        <v>30000</v>
      </c>
      <c r="J18" s="32"/>
      <c r="K18" s="32"/>
      <c r="L18" s="72"/>
      <c r="N18" s="40"/>
    </row>
    <row r="19" spans="1:14" ht="65.25" customHeight="1">
      <c r="A19" s="33">
        <v>14311</v>
      </c>
      <c r="B19" s="274" t="s">
        <v>60</v>
      </c>
      <c r="C19" s="274"/>
      <c r="D19" s="274"/>
      <c r="E19" s="32"/>
      <c r="F19" s="32"/>
      <c r="G19" s="72"/>
      <c r="H19" s="32"/>
      <c r="I19" s="32"/>
      <c r="J19" s="32"/>
      <c r="K19" s="32"/>
      <c r="L19" s="72"/>
    </row>
    <row r="20" spans="1:14" ht="65.25" customHeight="1">
      <c r="A20" s="191">
        <v>14965</v>
      </c>
      <c r="B20" s="5" t="s">
        <v>61</v>
      </c>
      <c r="C20" s="5"/>
      <c r="D20" s="5"/>
      <c r="E20" s="192"/>
      <c r="F20" s="32"/>
      <c r="G20" s="70"/>
      <c r="H20" s="31">
        <v>270000</v>
      </c>
      <c r="I20" s="31">
        <v>70000</v>
      </c>
      <c r="J20" s="31">
        <v>65840</v>
      </c>
      <c r="K20" s="32">
        <v>65840</v>
      </c>
      <c r="L20" s="72">
        <f>K20/J20*100</f>
        <v>100</v>
      </c>
    </row>
    <row r="21" spans="1:14" ht="65.25" customHeight="1"/>
    <row r="22" spans="1:14" ht="65.25" customHeight="1">
      <c r="J22" s="183"/>
    </row>
    <row r="23" spans="1:14" ht="65.25" customHeight="1">
      <c r="J23" s="183"/>
    </row>
    <row r="24" spans="1:14" ht="65.25" customHeight="1"/>
    <row r="25" spans="1:14" ht="65.25" customHeight="1"/>
    <row r="26" spans="1:14" ht="65.25" customHeight="1"/>
    <row r="27" spans="1:14" ht="65.25" customHeight="1"/>
    <row r="28" spans="1:14" ht="65.25" customHeight="1">
      <c r="J28" s="197"/>
      <c r="K28" s="190"/>
    </row>
    <row r="31" spans="1:14">
      <c r="J31" s="183"/>
    </row>
    <row r="32" spans="1:14">
      <c r="J32" s="183"/>
    </row>
  </sheetData>
  <mergeCells count="32">
    <mergeCell ref="B19:D19"/>
    <mergeCell ref="H9:H10"/>
    <mergeCell ref="K9:K10"/>
    <mergeCell ref="L9:L10"/>
    <mergeCell ref="B11:D11"/>
    <mergeCell ref="B12:D12"/>
    <mergeCell ref="B13:D13"/>
    <mergeCell ref="B14:D14"/>
    <mergeCell ref="B15:D15"/>
    <mergeCell ref="B16:D16"/>
    <mergeCell ref="B17:D17"/>
    <mergeCell ref="B18:D18"/>
    <mergeCell ref="H5:H6"/>
    <mergeCell ref="K5:K6"/>
    <mergeCell ref="B6:D6"/>
    <mergeCell ref="B7:D7"/>
    <mergeCell ref="B8:D8"/>
    <mergeCell ref="A9:A10"/>
    <mergeCell ref="B9:D10"/>
    <mergeCell ref="E9:E10"/>
    <mergeCell ref="F9:F10"/>
    <mergeCell ref="G9:G10"/>
    <mergeCell ref="B1:D1"/>
    <mergeCell ref="B2:G2"/>
    <mergeCell ref="B3:D3"/>
    <mergeCell ref="B4:D4"/>
    <mergeCell ref="F4:G4"/>
    <mergeCell ref="A5:A6"/>
    <mergeCell ref="B5:D5"/>
    <mergeCell ref="E5:E6"/>
    <mergeCell ref="F5:F6"/>
    <mergeCell ref="G5:G6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2"/>
  <sheetViews>
    <sheetView view="pageBreakPreview" topLeftCell="A4" zoomScale="60" workbookViewId="0">
      <selection activeCell="C19" sqref="C19"/>
    </sheetView>
  </sheetViews>
  <sheetFormatPr defaultRowHeight="15.75"/>
  <cols>
    <col min="1" max="1" width="24.42578125" style="50" customWidth="1"/>
    <col min="2" max="2" width="26.140625" style="50" customWidth="1"/>
    <col min="3" max="3" width="18.5703125" style="50" customWidth="1"/>
    <col min="4" max="4" width="18.7109375" style="50" customWidth="1"/>
    <col min="5" max="5" width="18" style="50" customWidth="1"/>
    <col min="6" max="6" width="16.85546875" style="50" customWidth="1"/>
    <col min="7" max="7" width="19" style="50" customWidth="1"/>
    <col min="8" max="8" width="19.28515625" style="137" customWidth="1"/>
    <col min="9" max="9" width="18.5703125" style="50" customWidth="1"/>
    <col min="10" max="10" width="16.85546875" style="50" customWidth="1"/>
    <col min="11" max="16384" width="9.140625" style="50"/>
  </cols>
  <sheetData>
    <row r="1" spans="1:10" ht="24" customHeight="1" thickBot="1">
      <c r="A1" s="11" t="s">
        <v>28</v>
      </c>
      <c r="B1" s="280" t="s">
        <v>29</v>
      </c>
      <c r="C1" s="280"/>
      <c r="D1" s="280"/>
      <c r="E1" s="280"/>
      <c r="F1" s="280"/>
      <c r="G1" s="115"/>
      <c r="H1" s="115"/>
    </row>
    <row r="2" spans="1:10" ht="26.25" customHeight="1" thickBot="1">
      <c r="A2" s="12"/>
      <c r="B2" s="52"/>
      <c r="C2" s="51"/>
      <c r="D2" s="13" t="s">
        <v>52</v>
      </c>
      <c r="E2" s="14"/>
      <c r="F2" s="51"/>
      <c r="G2" s="51"/>
      <c r="H2" s="138"/>
      <c r="I2" s="13" t="s">
        <v>55</v>
      </c>
      <c r="J2" s="14"/>
    </row>
    <row r="3" spans="1:10" ht="31.5">
      <c r="A3" s="281">
        <v>21000</v>
      </c>
      <c r="B3" s="15" t="s">
        <v>30</v>
      </c>
      <c r="C3" s="250" t="s">
        <v>24</v>
      </c>
      <c r="D3" s="250" t="s">
        <v>153</v>
      </c>
      <c r="E3" s="250" t="s">
        <v>25</v>
      </c>
      <c r="F3" s="250" t="s">
        <v>24</v>
      </c>
      <c r="G3" s="48"/>
      <c r="H3" s="135"/>
      <c r="I3" s="250" t="s">
        <v>152</v>
      </c>
      <c r="J3" s="250" t="s">
        <v>26</v>
      </c>
    </row>
    <row r="4" spans="1:10" ht="32.25" thickBot="1">
      <c r="A4" s="282"/>
      <c r="B4" s="15" t="s">
        <v>23</v>
      </c>
      <c r="C4" s="251"/>
      <c r="D4" s="251"/>
      <c r="E4" s="251"/>
      <c r="F4" s="251"/>
      <c r="G4" s="49" t="s">
        <v>147</v>
      </c>
      <c r="H4" s="136" t="s">
        <v>161</v>
      </c>
      <c r="I4" s="251"/>
      <c r="J4" s="279"/>
    </row>
    <row r="5" spans="1:10" ht="53.25" customHeight="1">
      <c r="A5" s="116"/>
      <c r="B5" s="117" t="s">
        <v>62</v>
      </c>
      <c r="C5" s="118">
        <f>C8</f>
        <v>120000</v>
      </c>
      <c r="D5" s="118">
        <f>D7</f>
        <v>120000</v>
      </c>
      <c r="E5" s="119">
        <f>D5/C5</f>
        <v>1</v>
      </c>
      <c r="F5" s="118">
        <f>F7</f>
        <v>60000</v>
      </c>
      <c r="G5" s="118">
        <f>G7</f>
        <v>120000</v>
      </c>
      <c r="H5" s="118">
        <f>H7</f>
        <v>117162</v>
      </c>
      <c r="I5" s="118">
        <f>I7</f>
        <v>117162</v>
      </c>
      <c r="J5" s="119">
        <f>I5/H5</f>
        <v>1</v>
      </c>
    </row>
    <row r="6" spans="1:10" ht="20.25" customHeight="1">
      <c r="A6" s="5"/>
      <c r="B6" s="120"/>
      <c r="C6" s="5"/>
      <c r="D6" s="5"/>
      <c r="E6" s="5"/>
      <c r="F6" s="5"/>
      <c r="G6" s="5"/>
      <c r="H6" s="5"/>
      <c r="I6" s="5"/>
      <c r="J6" s="5"/>
    </row>
    <row r="7" spans="1:10" ht="23.25" customHeight="1" thickBot="1">
      <c r="A7" s="121">
        <v>2100</v>
      </c>
      <c r="B7" s="53" t="s">
        <v>31</v>
      </c>
      <c r="C7" s="122">
        <v>120000</v>
      </c>
      <c r="D7" s="122">
        <f t="shared" ref="D7:I7" si="0">D8</f>
        <v>120000</v>
      </c>
      <c r="E7" s="123">
        <f t="shared" si="0"/>
        <v>1</v>
      </c>
      <c r="F7" s="122">
        <f>F8</f>
        <v>60000</v>
      </c>
      <c r="G7" s="122">
        <f t="shared" si="0"/>
        <v>120000</v>
      </c>
      <c r="H7" s="122">
        <f>H8</f>
        <v>117162</v>
      </c>
      <c r="I7" s="122">
        <f t="shared" si="0"/>
        <v>117162</v>
      </c>
      <c r="J7" s="123">
        <f>I7/H7</f>
        <v>1</v>
      </c>
    </row>
    <row r="8" spans="1:10" ht="32.25" thickBot="1">
      <c r="A8" s="18">
        <v>21110</v>
      </c>
      <c r="B8" s="19" t="s">
        <v>32</v>
      </c>
      <c r="C8" s="20">
        <v>120000</v>
      </c>
      <c r="D8" s="20">
        <v>120000</v>
      </c>
      <c r="E8" s="21">
        <f>D8/C8</f>
        <v>1</v>
      </c>
      <c r="F8" s="20">
        <v>60000</v>
      </c>
      <c r="G8" s="20">
        <v>120000</v>
      </c>
      <c r="H8" s="20">
        <v>117162</v>
      </c>
      <c r="I8" s="20">
        <v>117162</v>
      </c>
      <c r="J8" s="21">
        <f>I8/H8</f>
        <v>1</v>
      </c>
    </row>
    <row r="9" spans="1:10" ht="32.25" thickBot="1">
      <c r="A9" s="18">
        <v>21120</v>
      </c>
      <c r="B9" s="19" t="s">
        <v>33</v>
      </c>
      <c r="C9" s="20"/>
      <c r="D9" s="20"/>
      <c r="E9" s="22"/>
      <c r="F9" s="20"/>
      <c r="G9" s="20"/>
      <c r="H9" s="20"/>
      <c r="I9" s="20"/>
      <c r="J9" s="22"/>
    </row>
    <row r="10" spans="1:10" ht="32.25" thickBot="1">
      <c r="A10" s="18">
        <v>21200</v>
      </c>
      <c r="B10" s="19" t="s">
        <v>34</v>
      </c>
      <c r="C10" s="20"/>
      <c r="D10" s="20"/>
      <c r="E10" s="21"/>
      <c r="F10" s="20"/>
      <c r="G10" s="20"/>
      <c r="H10" s="20"/>
      <c r="I10" s="20"/>
      <c r="J10" s="21"/>
    </row>
    <row r="11" spans="1:10" ht="16.5" thickBot="1">
      <c r="B11" s="4"/>
    </row>
    <row r="12" spans="1:10" ht="16.5" thickBot="1">
      <c r="A12" s="16">
        <v>2200</v>
      </c>
      <c r="B12" s="17" t="s">
        <v>35</v>
      </c>
      <c r="C12" s="23" t="s">
        <v>18</v>
      </c>
      <c r="D12" s="23" t="s">
        <v>19</v>
      </c>
      <c r="E12" s="23" t="s">
        <v>20</v>
      </c>
      <c r="F12" s="23" t="s">
        <v>18</v>
      </c>
      <c r="G12" s="23"/>
      <c r="H12" s="23"/>
      <c r="I12" s="23" t="s">
        <v>19</v>
      </c>
      <c r="J12" s="23"/>
    </row>
    <row r="14" spans="1:10">
      <c r="A14" s="1"/>
    </row>
    <row r="23" spans="1:10" ht="16.5" thickBot="1">
      <c r="A23" s="1" t="s">
        <v>36</v>
      </c>
    </row>
    <row r="24" spans="1:10" ht="85.5" customHeight="1" thickBot="1">
      <c r="A24" s="24" t="s">
        <v>37</v>
      </c>
      <c r="B24" s="24" t="s">
        <v>38</v>
      </c>
      <c r="C24" s="24" t="s">
        <v>39</v>
      </c>
      <c r="D24" s="25" t="s">
        <v>154</v>
      </c>
      <c r="E24" s="26" t="s">
        <v>40</v>
      </c>
      <c r="F24" s="26" t="s">
        <v>44</v>
      </c>
      <c r="G24" s="3"/>
      <c r="H24" s="3"/>
      <c r="I24" s="3"/>
      <c r="J24" s="27"/>
    </row>
    <row r="25" spans="1:10" ht="16.5" thickBot="1">
      <c r="A25" s="28">
        <v>1</v>
      </c>
      <c r="B25" s="28">
        <v>2</v>
      </c>
      <c r="C25" s="28">
        <v>3</v>
      </c>
      <c r="D25" s="28">
        <v>4</v>
      </c>
      <c r="E25" s="28">
        <v>5</v>
      </c>
      <c r="F25" s="28">
        <v>6</v>
      </c>
      <c r="G25" s="3"/>
      <c r="H25" s="3"/>
      <c r="I25" s="3"/>
      <c r="J25" s="3"/>
    </row>
    <row r="26" spans="1:10" ht="36.75" customHeight="1" thickBot="1">
      <c r="A26" s="29" t="s">
        <v>63</v>
      </c>
      <c r="B26" s="30">
        <v>120</v>
      </c>
      <c r="C26" s="189">
        <v>120</v>
      </c>
      <c r="D26" s="186">
        <v>3266111.19</v>
      </c>
      <c r="E26" s="187">
        <v>3241751.18</v>
      </c>
      <c r="F26" s="188">
        <f>E26/D26</f>
        <v>0.9925415858239659</v>
      </c>
      <c r="G26" s="124"/>
      <c r="H26" s="124"/>
      <c r="I26" s="125"/>
      <c r="J26" s="125"/>
    </row>
    <row r="27" spans="1:10" ht="36.75" customHeight="1" thickBot="1">
      <c r="A27" s="29" t="s">
        <v>42</v>
      </c>
      <c r="B27" s="30">
        <v>194</v>
      </c>
      <c r="C27" s="189">
        <v>180</v>
      </c>
      <c r="D27" s="186">
        <v>2152613.7999999998</v>
      </c>
      <c r="E27" s="187">
        <v>2112004.7999999998</v>
      </c>
      <c r="F27" s="188">
        <f t="shared" ref="F27:F29" si="1">E27/D27</f>
        <v>0.98113502756509319</v>
      </c>
      <c r="G27" s="124"/>
      <c r="H27" s="124"/>
      <c r="I27" s="125"/>
      <c r="J27" s="125"/>
    </row>
    <row r="28" spans="1:10" ht="36.75" customHeight="1" thickBot="1">
      <c r="A28" s="29" t="s">
        <v>43</v>
      </c>
      <c r="B28" s="30">
        <v>43</v>
      </c>
      <c r="C28" s="189">
        <v>37</v>
      </c>
      <c r="D28" s="186">
        <v>585031.01</v>
      </c>
      <c r="E28" s="187">
        <v>567113.99</v>
      </c>
      <c r="F28" s="188">
        <f t="shared" si="1"/>
        <v>0.96937423881171703</v>
      </c>
      <c r="G28" s="124"/>
      <c r="H28" s="124"/>
      <c r="I28" s="125"/>
      <c r="J28" s="125"/>
    </row>
    <row r="29" spans="1:10" ht="36.75" customHeight="1" thickBot="1">
      <c r="A29" s="29" t="s">
        <v>17</v>
      </c>
      <c r="B29" s="30">
        <f>SUM(B26:B28)</f>
        <v>357</v>
      </c>
      <c r="C29" s="189">
        <f>SUM(C26:C28)</f>
        <v>337</v>
      </c>
      <c r="D29" s="186">
        <f>SUM(D26:D28)</f>
        <v>6003756</v>
      </c>
      <c r="E29" s="187">
        <f>E26+E27+E28</f>
        <v>5920869.9700000007</v>
      </c>
      <c r="F29" s="188">
        <f t="shared" si="1"/>
        <v>0.98619430403234254</v>
      </c>
      <c r="G29" s="124"/>
      <c r="H29" s="124"/>
      <c r="I29" s="3"/>
      <c r="J29" s="3"/>
    </row>
    <row r="30" spans="1:10">
      <c r="I30" s="39"/>
      <c r="J30" s="39"/>
    </row>
    <row r="31" spans="1:10">
      <c r="G31" s="39"/>
      <c r="H31" s="39"/>
      <c r="I31" s="39"/>
      <c r="J31" s="39"/>
    </row>
    <row r="32" spans="1:10" ht="16.5">
      <c r="G32" s="39"/>
      <c r="H32" s="39"/>
      <c r="I32" s="45"/>
      <c r="J32" s="39"/>
    </row>
    <row r="33" spans="7:10" ht="16.5">
      <c r="G33" s="39"/>
      <c r="H33" s="39"/>
      <c r="I33" s="45"/>
      <c r="J33" s="39"/>
    </row>
    <row r="34" spans="7:10" ht="16.5">
      <c r="G34" s="39"/>
      <c r="H34" s="39"/>
      <c r="I34" s="45"/>
      <c r="J34" s="39"/>
    </row>
    <row r="35" spans="7:10" ht="16.5">
      <c r="G35" s="39"/>
      <c r="H35" s="39"/>
      <c r="I35" s="45"/>
      <c r="J35" s="39"/>
    </row>
    <row r="36" spans="7:10" ht="16.5">
      <c r="G36" s="39"/>
      <c r="H36" s="39"/>
      <c r="I36" s="45"/>
      <c r="J36" s="39"/>
    </row>
    <row r="37" spans="7:10" ht="16.5">
      <c r="G37" s="39"/>
      <c r="H37" s="39"/>
      <c r="I37" s="45"/>
      <c r="J37" s="39"/>
    </row>
    <row r="38" spans="7:10" ht="16.5">
      <c r="G38" s="39"/>
      <c r="H38" s="39"/>
      <c r="I38" s="47"/>
      <c r="J38" s="39"/>
    </row>
    <row r="39" spans="7:10" ht="16.5">
      <c r="G39" s="39"/>
      <c r="H39" s="39"/>
      <c r="I39" s="47"/>
      <c r="J39" s="39"/>
    </row>
    <row r="40" spans="7:10">
      <c r="G40" s="39"/>
      <c r="H40" s="39"/>
      <c r="I40" s="39"/>
      <c r="J40" s="39"/>
    </row>
    <row r="41" spans="7:10">
      <c r="G41" s="39"/>
      <c r="H41" s="39"/>
      <c r="I41" s="39"/>
      <c r="J41" s="39"/>
    </row>
    <row r="42" spans="7:10">
      <c r="G42" s="39"/>
      <c r="H42" s="39"/>
      <c r="I42" s="39"/>
      <c r="J42" s="39"/>
    </row>
    <row r="43" spans="7:10">
      <c r="G43" s="39"/>
      <c r="H43" s="39"/>
      <c r="I43" s="39"/>
      <c r="J43" s="39"/>
    </row>
    <row r="44" spans="7:10" ht="16.5">
      <c r="G44" s="39"/>
      <c r="H44" s="39"/>
      <c r="I44" s="45"/>
      <c r="J44" s="39"/>
    </row>
    <row r="45" spans="7:10" ht="16.5">
      <c r="G45" s="39"/>
      <c r="H45" s="39"/>
      <c r="I45" s="45"/>
      <c r="J45" s="39"/>
    </row>
    <row r="46" spans="7:10" ht="16.5">
      <c r="G46" s="39"/>
      <c r="H46" s="39"/>
      <c r="I46" s="45"/>
      <c r="J46" s="39"/>
    </row>
    <row r="47" spans="7:10">
      <c r="G47" s="39"/>
      <c r="H47" s="39"/>
      <c r="I47" s="126"/>
      <c r="J47" s="39"/>
    </row>
    <row r="48" spans="7:10">
      <c r="G48" s="39"/>
      <c r="H48" s="39"/>
      <c r="I48" s="126"/>
      <c r="J48" s="39"/>
    </row>
    <row r="49" spans="7:10">
      <c r="G49" s="39"/>
      <c r="H49" s="39"/>
      <c r="I49" s="39"/>
      <c r="J49" s="39"/>
    </row>
    <row r="50" spans="7:10">
      <c r="G50" s="39"/>
      <c r="H50" s="39"/>
      <c r="I50" s="39"/>
      <c r="J50" s="39"/>
    </row>
    <row r="51" spans="7:10" ht="16.5">
      <c r="G51" s="39"/>
      <c r="H51" s="39"/>
      <c r="I51" s="127"/>
      <c r="J51" s="39"/>
    </row>
    <row r="52" spans="7:10" ht="16.5">
      <c r="G52" s="39"/>
      <c r="H52" s="39"/>
      <c r="I52" s="127"/>
      <c r="J52" s="39"/>
    </row>
    <row r="53" spans="7:10" ht="16.5">
      <c r="G53" s="39"/>
      <c r="H53" s="39"/>
      <c r="I53" s="128"/>
      <c r="J53" s="39"/>
    </row>
    <row r="54" spans="7:10" ht="16.5">
      <c r="G54" s="39"/>
      <c r="H54" s="39"/>
      <c r="I54" s="128"/>
      <c r="J54" s="39"/>
    </row>
    <row r="55" spans="7:10" ht="16.5">
      <c r="G55" s="39"/>
      <c r="H55" s="39"/>
      <c r="I55" s="128"/>
      <c r="J55" s="39"/>
    </row>
    <row r="56" spans="7:10">
      <c r="G56" s="39"/>
      <c r="H56" s="39"/>
      <c r="I56" s="129"/>
      <c r="J56" s="39"/>
    </row>
    <row r="57" spans="7:10">
      <c r="G57" s="39"/>
      <c r="H57" s="39"/>
      <c r="I57" s="129"/>
      <c r="J57" s="39"/>
    </row>
    <row r="58" spans="7:10">
      <c r="G58" s="39"/>
      <c r="H58" s="39"/>
      <c r="I58" s="39"/>
      <c r="J58" s="39"/>
    </row>
    <row r="59" spans="7:10">
      <c r="G59" s="39"/>
      <c r="H59" s="39"/>
      <c r="I59" s="39"/>
      <c r="J59" s="39"/>
    </row>
    <row r="60" spans="7:10">
      <c r="G60" s="39"/>
      <c r="H60" s="39"/>
      <c r="I60" s="39"/>
      <c r="J60" s="39"/>
    </row>
    <row r="61" spans="7:10">
      <c r="G61" s="39"/>
      <c r="H61" s="39"/>
      <c r="I61" s="39"/>
      <c r="J61" s="39"/>
    </row>
    <row r="62" spans="7:10">
      <c r="G62" s="39"/>
      <c r="H62" s="39"/>
      <c r="I62" s="39"/>
      <c r="J62" s="39"/>
    </row>
  </sheetData>
  <mergeCells count="8">
    <mergeCell ref="I3:I4"/>
    <mergeCell ref="J3:J4"/>
    <mergeCell ref="B1:F1"/>
    <mergeCell ref="A3:A4"/>
    <mergeCell ref="C3:C4"/>
    <mergeCell ref="D3:D4"/>
    <mergeCell ref="E3:E4"/>
    <mergeCell ref="F3:F4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390"/>
  <sheetViews>
    <sheetView topLeftCell="A280" workbookViewId="0">
      <selection activeCell="F282" sqref="F282:G282"/>
    </sheetView>
  </sheetViews>
  <sheetFormatPr defaultRowHeight="15"/>
  <cols>
    <col min="2" max="2" width="53.42578125" customWidth="1"/>
  </cols>
  <sheetData>
    <row r="2" spans="1:7">
      <c r="A2" s="198"/>
      <c r="B2" s="198"/>
      <c r="C2" s="198"/>
      <c r="D2" s="198"/>
      <c r="E2" s="198"/>
      <c r="F2" s="199"/>
    </row>
    <row r="3" spans="1:7">
      <c r="A3" t="s">
        <v>575</v>
      </c>
      <c r="B3" t="s">
        <v>166</v>
      </c>
      <c r="F3" s="200"/>
    </row>
    <row r="4" spans="1:7">
      <c r="A4" t="s">
        <v>576</v>
      </c>
      <c r="B4" t="s">
        <v>168</v>
      </c>
      <c r="F4" s="200"/>
    </row>
    <row r="5" spans="1:7">
      <c r="F5" s="200"/>
    </row>
    <row r="6" spans="1:7">
      <c r="A6" s="283" t="s">
        <v>169</v>
      </c>
      <c r="B6" s="284"/>
      <c r="F6" s="200"/>
    </row>
    <row r="7" spans="1:7">
      <c r="A7" s="202"/>
      <c r="B7" s="202"/>
      <c r="C7" s="202"/>
      <c r="D7" s="202"/>
      <c r="E7" s="202"/>
      <c r="F7" s="203"/>
    </row>
    <row r="9" spans="1:7">
      <c r="A9" s="288"/>
      <c r="B9" s="288"/>
      <c r="C9" s="288"/>
      <c r="D9" s="288"/>
      <c r="E9" s="288"/>
      <c r="F9" s="288"/>
      <c r="G9" s="288"/>
    </row>
    <row r="10" spans="1:7" ht="25.5">
      <c r="A10" s="289" t="s">
        <v>172</v>
      </c>
      <c r="B10" s="284"/>
      <c r="C10" s="289" t="s">
        <v>173</v>
      </c>
      <c r="D10" s="284"/>
      <c r="E10" s="204" t="s">
        <v>174</v>
      </c>
      <c r="F10" s="289" t="s">
        <v>175</v>
      </c>
      <c r="G10" s="284"/>
    </row>
    <row r="11" spans="1:7" ht="25.5">
      <c r="A11" s="283" t="s">
        <v>176</v>
      </c>
      <c r="B11" s="284"/>
      <c r="C11" s="285">
        <v>285204.71000000002</v>
      </c>
      <c r="D11" s="284"/>
      <c r="E11" s="205" t="s">
        <v>177</v>
      </c>
      <c r="F11" s="283" t="s">
        <v>169</v>
      </c>
      <c r="G11" s="284"/>
    </row>
    <row r="12" spans="1:7" ht="25.5">
      <c r="A12" s="283" t="s">
        <v>178</v>
      </c>
      <c r="B12" s="284"/>
      <c r="C12" s="285">
        <v>283463.53999999998</v>
      </c>
      <c r="D12" s="284"/>
      <c r="E12" s="205" t="s">
        <v>179</v>
      </c>
      <c r="F12" s="283" t="s">
        <v>169</v>
      </c>
      <c r="G12" s="284"/>
    </row>
    <row r="13" spans="1:7" ht="25.5">
      <c r="A13" s="283" t="s">
        <v>180</v>
      </c>
      <c r="B13" s="284"/>
      <c r="C13" s="285">
        <v>281119.43</v>
      </c>
      <c r="D13" s="284"/>
      <c r="E13" s="205" t="s">
        <v>181</v>
      </c>
      <c r="F13" s="283" t="s">
        <v>169</v>
      </c>
      <c r="G13" s="284"/>
    </row>
    <row r="14" spans="1:7">
      <c r="A14" s="286"/>
      <c r="B14" s="284"/>
      <c r="C14" s="287">
        <v>849787.68</v>
      </c>
      <c r="D14" s="284"/>
      <c r="E14" s="206"/>
      <c r="F14" s="286"/>
      <c r="G14" s="284"/>
    </row>
    <row r="15" spans="1:7">
      <c r="A15" s="288"/>
      <c r="B15" s="288"/>
      <c r="C15" s="288"/>
      <c r="D15" s="288"/>
      <c r="E15" s="288"/>
      <c r="F15" s="288"/>
      <c r="G15" s="288"/>
    </row>
    <row r="16" spans="1:7" ht="25.5">
      <c r="A16" s="289" t="s">
        <v>172</v>
      </c>
      <c r="B16" s="284"/>
      <c r="C16" s="289" t="s">
        <v>173</v>
      </c>
      <c r="D16" s="284"/>
      <c r="E16" s="204" t="s">
        <v>174</v>
      </c>
      <c r="F16" s="289" t="s">
        <v>175</v>
      </c>
      <c r="G16" s="284"/>
    </row>
    <row r="17" spans="1:7" ht="25.5">
      <c r="A17" s="283" t="s">
        <v>183</v>
      </c>
      <c r="B17" s="284"/>
      <c r="C17" s="285">
        <v>-655.42</v>
      </c>
      <c r="D17" s="284"/>
      <c r="E17" s="205" t="s">
        <v>184</v>
      </c>
      <c r="F17" s="283" t="s">
        <v>185</v>
      </c>
      <c r="G17" s="284"/>
    </row>
    <row r="18" spans="1:7" ht="25.5">
      <c r="A18" s="283" t="s">
        <v>186</v>
      </c>
      <c r="B18" s="284"/>
      <c r="C18" s="285">
        <v>2233.14</v>
      </c>
      <c r="D18" s="284"/>
      <c r="E18" s="205" t="s">
        <v>187</v>
      </c>
      <c r="F18" s="283" t="s">
        <v>188</v>
      </c>
      <c r="G18" s="284"/>
    </row>
    <row r="19" spans="1:7" ht="25.5">
      <c r="A19" s="283" t="s">
        <v>189</v>
      </c>
      <c r="B19" s="284"/>
      <c r="C19" s="285">
        <v>339.62</v>
      </c>
      <c r="D19" s="284"/>
      <c r="E19" s="205" t="s">
        <v>190</v>
      </c>
      <c r="F19" s="283" t="s">
        <v>188</v>
      </c>
      <c r="G19" s="284"/>
    </row>
    <row r="20" spans="1:7" ht="25.5">
      <c r="A20" s="283" t="s">
        <v>191</v>
      </c>
      <c r="B20" s="284"/>
      <c r="C20" s="285">
        <v>479.68</v>
      </c>
      <c r="D20" s="284"/>
      <c r="E20" s="205" t="s">
        <v>190</v>
      </c>
      <c r="F20" s="283" t="s">
        <v>188</v>
      </c>
      <c r="G20" s="284"/>
    </row>
    <row r="21" spans="1:7" ht="25.5">
      <c r="A21" s="283" t="s">
        <v>192</v>
      </c>
      <c r="B21" s="284"/>
      <c r="C21" s="285">
        <v>682.33</v>
      </c>
      <c r="D21" s="284"/>
      <c r="E21" s="205" t="s">
        <v>190</v>
      </c>
      <c r="F21" s="283" t="s">
        <v>188</v>
      </c>
      <c r="G21" s="284"/>
    </row>
    <row r="22" spans="1:7" ht="25.5">
      <c r="A22" s="283" t="s">
        <v>193</v>
      </c>
      <c r="B22" s="284"/>
      <c r="C22" s="285">
        <v>960.54</v>
      </c>
      <c r="D22" s="284"/>
      <c r="E22" s="205" t="s">
        <v>190</v>
      </c>
      <c r="F22" s="283" t="s">
        <v>188</v>
      </c>
      <c r="G22" s="284"/>
    </row>
    <row r="23" spans="1:7" ht="25.5">
      <c r="A23" s="283" t="s">
        <v>194</v>
      </c>
      <c r="B23" s="284"/>
      <c r="C23" s="285">
        <v>1550.36</v>
      </c>
      <c r="D23" s="284"/>
      <c r="E23" s="205" t="s">
        <v>195</v>
      </c>
      <c r="F23" s="283" t="s">
        <v>188</v>
      </c>
      <c r="G23" s="284"/>
    </row>
    <row r="24" spans="1:7" ht="25.5">
      <c r="A24" s="283" t="s">
        <v>196</v>
      </c>
      <c r="B24" s="284"/>
      <c r="C24" s="285">
        <v>1280.67</v>
      </c>
      <c r="D24" s="284"/>
      <c r="E24" s="205" t="s">
        <v>187</v>
      </c>
      <c r="F24" s="283" t="s">
        <v>188</v>
      </c>
      <c r="G24" s="284"/>
    </row>
    <row r="25" spans="1:7" ht="25.5">
      <c r="A25" s="283" t="s">
        <v>197</v>
      </c>
      <c r="B25" s="284"/>
      <c r="C25" s="285">
        <v>550.1</v>
      </c>
      <c r="D25" s="284"/>
      <c r="E25" s="205" t="s">
        <v>187</v>
      </c>
      <c r="F25" s="283" t="s">
        <v>188</v>
      </c>
      <c r="G25" s="284"/>
    </row>
    <row r="26" spans="1:7" ht="25.5">
      <c r="A26" s="283" t="s">
        <v>198</v>
      </c>
      <c r="B26" s="284"/>
      <c r="C26" s="285">
        <v>1300.1600000000001</v>
      </c>
      <c r="D26" s="284"/>
      <c r="E26" s="205" t="s">
        <v>199</v>
      </c>
      <c r="F26" s="283" t="s">
        <v>188</v>
      </c>
      <c r="G26" s="284"/>
    </row>
    <row r="27" spans="1:7" ht="25.5">
      <c r="A27" s="283" t="s">
        <v>200</v>
      </c>
      <c r="B27" s="284"/>
      <c r="C27" s="285">
        <v>562.15</v>
      </c>
      <c r="D27" s="284"/>
      <c r="E27" s="205" t="s">
        <v>201</v>
      </c>
      <c r="F27" s="283" t="s">
        <v>188</v>
      </c>
      <c r="G27" s="284"/>
    </row>
    <row r="28" spans="1:7" ht="25.5">
      <c r="A28" s="283" t="s">
        <v>202</v>
      </c>
      <c r="B28" s="284"/>
      <c r="C28" s="285">
        <v>373.26</v>
      </c>
      <c r="D28" s="284"/>
      <c r="E28" s="205" t="s">
        <v>201</v>
      </c>
      <c r="F28" s="283" t="s">
        <v>188</v>
      </c>
      <c r="G28" s="284"/>
    </row>
    <row r="29" spans="1:7" ht="25.5">
      <c r="A29" s="283" t="s">
        <v>203</v>
      </c>
      <c r="B29" s="284"/>
      <c r="C29" s="285">
        <v>557.98</v>
      </c>
      <c r="D29" s="284"/>
      <c r="E29" s="205" t="s">
        <v>201</v>
      </c>
      <c r="F29" s="283" t="s">
        <v>188</v>
      </c>
      <c r="G29" s="284"/>
    </row>
    <row r="30" spans="1:7" ht="25.5">
      <c r="A30" s="283" t="s">
        <v>204</v>
      </c>
      <c r="B30" s="284"/>
      <c r="C30" s="285">
        <v>155.13999999999999</v>
      </c>
      <c r="D30" s="284"/>
      <c r="E30" s="205" t="s">
        <v>201</v>
      </c>
      <c r="F30" s="283" t="s">
        <v>188</v>
      </c>
      <c r="G30" s="284"/>
    </row>
    <row r="31" spans="1:7" ht="25.5">
      <c r="A31" s="283" t="s">
        <v>205</v>
      </c>
      <c r="B31" s="284"/>
      <c r="C31" s="285">
        <v>1455.92</v>
      </c>
      <c r="D31" s="284"/>
      <c r="E31" s="205" t="s">
        <v>199</v>
      </c>
      <c r="F31" s="283" t="s">
        <v>188</v>
      </c>
      <c r="G31" s="284"/>
    </row>
    <row r="32" spans="1:7" ht="25.5">
      <c r="A32" s="283" t="s">
        <v>206</v>
      </c>
      <c r="B32" s="284"/>
      <c r="C32" s="285">
        <v>5222.3100000000004</v>
      </c>
      <c r="D32" s="284"/>
      <c r="E32" s="205" t="s">
        <v>199</v>
      </c>
      <c r="F32" s="283" t="s">
        <v>188</v>
      </c>
      <c r="G32" s="284"/>
    </row>
    <row r="33" spans="1:7" ht="25.5">
      <c r="A33" s="283" t="s">
        <v>207</v>
      </c>
      <c r="B33" s="284"/>
      <c r="C33" s="285">
        <v>2743.14</v>
      </c>
      <c r="D33" s="284"/>
      <c r="E33" s="205" t="s">
        <v>208</v>
      </c>
      <c r="F33" s="283" t="s">
        <v>188</v>
      </c>
      <c r="G33" s="284"/>
    </row>
    <row r="34" spans="1:7" ht="25.5">
      <c r="A34" s="283" t="s">
        <v>209</v>
      </c>
      <c r="B34" s="284"/>
      <c r="C34" s="285">
        <v>5860.48</v>
      </c>
      <c r="D34" s="284"/>
      <c r="E34" s="205" t="s">
        <v>199</v>
      </c>
      <c r="F34" s="283" t="s">
        <v>188</v>
      </c>
      <c r="G34" s="284"/>
    </row>
    <row r="35" spans="1:7" ht="25.5">
      <c r="A35" s="283" t="s">
        <v>210</v>
      </c>
      <c r="B35" s="284"/>
      <c r="C35" s="285">
        <v>1823.44</v>
      </c>
      <c r="D35" s="284"/>
      <c r="E35" s="205" t="s">
        <v>211</v>
      </c>
      <c r="F35" s="283" t="s">
        <v>188</v>
      </c>
      <c r="G35" s="284"/>
    </row>
    <row r="36" spans="1:7" ht="25.5">
      <c r="A36" s="283" t="s">
        <v>212</v>
      </c>
      <c r="B36" s="284"/>
      <c r="C36" s="285">
        <v>879</v>
      </c>
      <c r="D36" s="284"/>
      <c r="E36" s="205" t="s">
        <v>187</v>
      </c>
      <c r="F36" s="283" t="s">
        <v>188</v>
      </c>
      <c r="G36" s="284"/>
    </row>
    <row r="37" spans="1:7" ht="25.5">
      <c r="A37" s="283" t="s">
        <v>213</v>
      </c>
      <c r="B37" s="284"/>
      <c r="C37" s="285">
        <v>937.14</v>
      </c>
      <c r="D37" s="284"/>
      <c r="E37" s="205" t="s">
        <v>214</v>
      </c>
      <c r="F37" s="283" t="s">
        <v>188</v>
      </c>
      <c r="G37" s="284"/>
    </row>
    <row r="38" spans="1:7" ht="25.5">
      <c r="A38" s="283" t="s">
        <v>215</v>
      </c>
      <c r="B38" s="284"/>
      <c r="C38" s="285">
        <v>2081.34</v>
      </c>
      <c r="D38" s="284"/>
      <c r="E38" s="205" t="s">
        <v>211</v>
      </c>
      <c r="F38" s="283" t="s">
        <v>188</v>
      </c>
      <c r="G38" s="284"/>
    </row>
    <row r="39" spans="1:7" ht="25.5">
      <c r="A39" s="283" t="s">
        <v>216</v>
      </c>
      <c r="B39" s="284"/>
      <c r="C39" s="285">
        <v>1237</v>
      </c>
      <c r="D39" s="284"/>
      <c r="E39" s="205" t="s">
        <v>211</v>
      </c>
      <c r="F39" s="283" t="s">
        <v>188</v>
      </c>
      <c r="G39" s="284"/>
    </row>
    <row r="40" spans="1:7" ht="25.5">
      <c r="A40" s="283" t="s">
        <v>217</v>
      </c>
      <c r="B40" s="284"/>
      <c r="C40" s="285">
        <v>558.54</v>
      </c>
      <c r="D40" s="284"/>
      <c r="E40" s="205" t="s">
        <v>211</v>
      </c>
      <c r="F40" s="283" t="s">
        <v>188</v>
      </c>
      <c r="G40" s="284"/>
    </row>
    <row r="41" spans="1:7" ht="25.5">
      <c r="A41" s="283" t="s">
        <v>218</v>
      </c>
      <c r="B41" s="284"/>
      <c r="C41" s="285">
        <v>889.6</v>
      </c>
      <c r="D41" s="284"/>
      <c r="E41" s="205" t="s">
        <v>211</v>
      </c>
      <c r="F41" s="283" t="s">
        <v>188</v>
      </c>
      <c r="G41" s="284"/>
    </row>
    <row r="42" spans="1:7" ht="25.5">
      <c r="A42" s="283" t="s">
        <v>219</v>
      </c>
      <c r="B42" s="284"/>
      <c r="C42" s="285">
        <v>758.83</v>
      </c>
      <c r="D42" s="284"/>
      <c r="E42" s="205" t="s">
        <v>211</v>
      </c>
      <c r="F42" s="283" t="s">
        <v>188</v>
      </c>
      <c r="G42" s="284"/>
    </row>
    <row r="43" spans="1:7" ht="25.5">
      <c r="A43" s="283" t="s">
        <v>220</v>
      </c>
      <c r="B43" s="284"/>
      <c r="C43" s="285">
        <v>477.33</v>
      </c>
      <c r="D43" s="284"/>
      <c r="E43" s="205" t="s">
        <v>211</v>
      </c>
      <c r="F43" s="283" t="s">
        <v>188</v>
      </c>
      <c r="G43" s="284"/>
    </row>
    <row r="44" spans="1:7" ht="25.5">
      <c r="A44" s="283" t="s">
        <v>221</v>
      </c>
      <c r="B44" s="284"/>
      <c r="C44" s="285">
        <v>987.7</v>
      </c>
      <c r="D44" s="284"/>
      <c r="E44" s="205" t="s">
        <v>211</v>
      </c>
      <c r="F44" s="283" t="s">
        <v>188</v>
      </c>
      <c r="G44" s="284"/>
    </row>
    <row r="45" spans="1:7" ht="25.5">
      <c r="A45" s="283" t="s">
        <v>222</v>
      </c>
      <c r="B45" s="284"/>
      <c r="C45" s="285">
        <v>1570.46</v>
      </c>
      <c r="D45" s="284"/>
      <c r="E45" s="205" t="s">
        <v>223</v>
      </c>
      <c r="F45" s="283" t="s">
        <v>188</v>
      </c>
      <c r="G45" s="284"/>
    </row>
    <row r="46" spans="1:7" ht="25.5">
      <c r="A46" s="283" t="s">
        <v>224</v>
      </c>
      <c r="B46" s="284"/>
      <c r="C46" s="285">
        <v>3981.93</v>
      </c>
      <c r="D46" s="284"/>
      <c r="E46" s="205" t="s">
        <v>223</v>
      </c>
      <c r="F46" s="283" t="s">
        <v>188</v>
      </c>
      <c r="G46" s="284"/>
    </row>
    <row r="47" spans="1:7" ht="25.5">
      <c r="A47" s="283" t="s">
        <v>225</v>
      </c>
      <c r="B47" s="284"/>
      <c r="C47" s="285">
        <v>712.71</v>
      </c>
      <c r="D47" s="284"/>
      <c r="E47" s="205" t="s">
        <v>190</v>
      </c>
      <c r="F47" s="283" t="s">
        <v>188</v>
      </c>
      <c r="G47" s="284"/>
    </row>
    <row r="48" spans="1:7" ht="25.5">
      <c r="A48" s="283" t="s">
        <v>226</v>
      </c>
      <c r="B48" s="284"/>
      <c r="C48" s="285">
        <v>431.63</v>
      </c>
      <c r="D48" s="284"/>
      <c r="E48" s="205" t="s">
        <v>190</v>
      </c>
      <c r="F48" s="283" t="s">
        <v>188</v>
      </c>
      <c r="G48" s="284"/>
    </row>
    <row r="49" spans="1:7" ht="25.5">
      <c r="A49" s="283" t="s">
        <v>227</v>
      </c>
      <c r="B49" s="284"/>
      <c r="C49" s="285">
        <v>-1377.15</v>
      </c>
      <c r="D49" s="284"/>
      <c r="E49" s="205" t="s">
        <v>184</v>
      </c>
      <c r="F49" s="283" t="s">
        <v>185</v>
      </c>
      <c r="G49" s="284"/>
    </row>
    <row r="50" spans="1:7" ht="25.5">
      <c r="A50" s="283" t="s">
        <v>228</v>
      </c>
      <c r="B50" s="284"/>
      <c r="C50" s="285">
        <v>-1038.5999999999999</v>
      </c>
      <c r="D50" s="284"/>
      <c r="E50" s="205" t="s">
        <v>184</v>
      </c>
      <c r="F50" s="283" t="s">
        <v>185</v>
      </c>
      <c r="G50" s="284"/>
    </row>
    <row r="51" spans="1:7">
      <c r="A51" s="286"/>
      <c r="B51" s="284"/>
      <c r="C51" s="287">
        <v>40562.459999999992</v>
      </c>
      <c r="D51" s="284"/>
      <c r="E51" s="206"/>
      <c r="F51" s="286"/>
      <c r="G51" s="284"/>
    </row>
    <row r="52" spans="1:7">
      <c r="A52" s="288"/>
      <c r="B52" s="288"/>
      <c r="C52" s="288"/>
      <c r="D52" s="288"/>
      <c r="E52" s="288"/>
      <c r="F52" s="288"/>
      <c r="G52" s="288"/>
    </row>
    <row r="53" spans="1:7" ht="25.5">
      <c r="A53" s="289" t="s">
        <v>172</v>
      </c>
      <c r="B53" s="284"/>
      <c r="C53" s="289" t="s">
        <v>173</v>
      </c>
      <c r="D53" s="284"/>
      <c r="E53" s="204" t="s">
        <v>174</v>
      </c>
      <c r="F53" s="289" t="s">
        <v>175</v>
      </c>
      <c r="G53" s="284"/>
    </row>
    <row r="54" spans="1:7" ht="25.5">
      <c r="A54" s="283" t="s">
        <v>230</v>
      </c>
      <c r="B54" s="284"/>
      <c r="C54" s="285">
        <v>244.8</v>
      </c>
      <c r="D54" s="284"/>
      <c r="E54" s="205" t="s">
        <v>231</v>
      </c>
      <c r="F54" s="283" t="s">
        <v>232</v>
      </c>
      <c r="G54" s="284"/>
    </row>
    <row r="55" spans="1:7" ht="25.5">
      <c r="A55" s="283" t="s">
        <v>233</v>
      </c>
      <c r="B55" s="284"/>
      <c r="C55" s="285">
        <v>382.5</v>
      </c>
      <c r="D55" s="284"/>
      <c r="E55" s="205" t="s">
        <v>231</v>
      </c>
      <c r="F55" s="283" t="s">
        <v>232</v>
      </c>
      <c r="G55" s="284"/>
    </row>
    <row r="56" spans="1:7" ht="25.5">
      <c r="A56" s="283" t="s">
        <v>234</v>
      </c>
      <c r="B56" s="284"/>
      <c r="C56" s="285">
        <v>62.7</v>
      </c>
      <c r="D56" s="284"/>
      <c r="E56" s="205" t="s">
        <v>223</v>
      </c>
      <c r="F56" s="283" t="s">
        <v>235</v>
      </c>
      <c r="G56" s="284"/>
    </row>
    <row r="57" spans="1:7" ht="25.5">
      <c r="A57" s="283" t="s">
        <v>236</v>
      </c>
      <c r="B57" s="284"/>
      <c r="C57" s="285">
        <v>62.7</v>
      </c>
      <c r="D57" s="284"/>
      <c r="E57" s="205" t="s">
        <v>223</v>
      </c>
      <c r="F57" s="283" t="s">
        <v>237</v>
      </c>
      <c r="G57" s="284"/>
    </row>
    <row r="58" spans="1:7" ht="25.5">
      <c r="A58" s="283" t="s">
        <v>238</v>
      </c>
      <c r="B58" s="284"/>
      <c r="C58" s="285">
        <v>229.5</v>
      </c>
      <c r="D58" s="284"/>
      <c r="E58" s="205" t="s">
        <v>223</v>
      </c>
      <c r="F58" s="283" t="s">
        <v>239</v>
      </c>
      <c r="G58" s="284"/>
    </row>
    <row r="59" spans="1:7" ht="25.5">
      <c r="A59" s="283" t="s">
        <v>240</v>
      </c>
      <c r="B59" s="284"/>
      <c r="C59" s="285">
        <v>136.19999999999999</v>
      </c>
      <c r="D59" s="284"/>
      <c r="E59" s="205" t="s">
        <v>223</v>
      </c>
      <c r="F59" s="283" t="s">
        <v>239</v>
      </c>
      <c r="G59" s="284"/>
    </row>
    <row r="60" spans="1:7" ht="25.5">
      <c r="A60" s="283" t="s">
        <v>241</v>
      </c>
      <c r="B60" s="284"/>
      <c r="C60" s="285">
        <v>229.5</v>
      </c>
      <c r="D60" s="284"/>
      <c r="E60" s="205" t="s">
        <v>223</v>
      </c>
      <c r="F60" s="283" t="s">
        <v>242</v>
      </c>
      <c r="G60" s="284"/>
    </row>
    <row r="61" spans="1:7" ht="25.5">
      <c r="A61" s="283" t="s">
        <v>243</v>
      </c>
      <c r="B61" s="284"/>
      <c r="C61" s="285">
        <v>136.19999999999999</v>
      </c>
      <c r="D61" s="284"/>
      <c r="E61" s="205" t="s">
        <v>223</v>
      </c>
      <c r="F61" s="283" t="s">
        <v>242</v>
      </c>
      <c r="G61" s="284"/>
    </row>
    <row r="62" spans="1:7" ht="25.5">
      <c r="A62" s="283" t="s">
        <v>244</v>
      </c>
      <c r="B62" s="284"/>
      <c r="C62" s="285">
        <v>62.7</v>
      </c>
      <c r="D62" s="284"/>
      <c r="E62" s="205" t="s">
        <v>223</v>
      </c>
      <c r="F62" s="283" t="s">
        <v>245</v>
      </c>
      <c r="G62" s="284"/>
    </row>
    <row r="63" spans="1:7" ht="25.5">
      <c r="A63" s="283" t="s">
        <v>246</v>
      </c>
      <c r="B63" s="284"/>
      <c r="C63" s="285">
        <v>229.5</v>
      </c>
      <c r="D63" s="284"/>
      <c r="E63" s="205" t="s">
        <v>223</v>
      </c>
      <c r="F63" s="283" t="s">
        <v>247</v>
      </c>
      <c r="G63" s="284"/>
    </row>
    <row r="64" spans="1:7" ht="25.5">
      <c r="A64" s="283" t="s">
        <v>248</v>
      </c>
      <c r="B64" s="284"/>
      <c r="C64" s="285">
        <v>136.19999999999999</v>
      </c>
      <c r="D64" s="284"/>
      <c r="E64" s="205" t="s">
        <v>223</v>
      </c>
      <c r="F64" s="283" t="s">
        <v>247</v>
      </c>
      <c r="G64" s="284"/>
    </row>
    <row r="65" spans="1:7" ht="25.5">
      <c r="A65" s="283" t="s">
        <v>246</v>
      </c>
      <c r="B65" s="284"/>
      <c r="C65" s="285">
        <v>229.5</v>
      </c>
      <c r="D65" s="284"/>
      <c r="E65" s="205" t="s">
        <v>223</v>
      </c>
      <c r="F65" s="283" t="s">
        <v>249</v>
      </c>
      <c r="G65" s="284"/>
    </row>
    <row r="66" spans="1:7" ht="25.5">
      <c r="A66" s="283" t="s">
        <v>250</v>
      </c>
      <c r="B66" s="284"/>
      <c r="C66" s="285">
        <v>136.19999999999999</v>
      </c>
      <c r="D66" s="284"/>
      <c r="E66" s="205" t="s">
        <v>223</v>
      </c>
      <c r="F66" s="283" t="s">
        <v>249</v>
      </c>
      <c r="G66" s="284"/>
    </row>
    <row r="67" spans="1:7" ht="25.5">
      <c r="A67" s="283" t="s">
        <v>251</v>
      </c>
      <c r="B67" s="284"/>
      <c r="C67" s="285">
        <v>229.5</v>
      </c>
      <c r="D67" s="284"/>
      <c r="E67" s="205" t="s">
        <v>223</v>
      </c>
      <c r="F67" s="283" t="s">
        <v>252</v>
      </c>
      <c r="G67" s="284"/>
    </row>
    <row r="68" spans="1:7" ht="25.5">
      <c r="A68" s="283" t="s">
        <v>253</v>
      </c>
      <c r="B68" s="284"/>
      <c r="C68" s="285">
        <v>136.19999999999999</v>
      </c>
      <c r="D68" s="284"/>
      <c r="E68" s="205" t="s">
        <v>223</v>
      </c>
      <c r="F68" s="283" t="s">
        <v>252</v>
      </c>
      <c r="G68" s="284"/>
    </row>
    <row r="69" spans="1:7" ht="25.5">
      <c r="A69" s="283" t="s">
        <v>251</v>
      </c>
      <c r="B69" s="284"/>
      <c r="C69" s="285">
        <v>229.5</v>
      </c>
      <c r="D69" s="284"/>
      <c r="E69" s="205" t="s">
        <v>223</v>
      </c>
      <c r="F69" s="283" t="s">
        <v>254</v>
      </c>
      <c r="G69" s="284"/>
    </row>
    <row r="70" spans="1:7" ht="25.5">
      <c r="A70" s="283" t="s">
        <v>253</v>
      </c>
      <c r="B70" s="284"/>
      <c r="C70" s="285">
        <v>136.19999999999999</v>
      </c>
      <c r="D70" s="284"/>
      <c r="E70" s="205" t="s">
        <v>223</v>
      </c>
      <c r="F70" s="283" t="s">
        <v>254</v>
      </c>
      <c r="G70" s="284"/>
    </row>
    <row r="71" spans="1:7" ht="25.5">
      <c r="A71" s="283" t="s">
        <v>255</v>
      </c>
      <c r="B71" s="284"/>
      <c r="C71" s="285">
        <v>229.5</v>
      </c>
      <c r="D71" s="284"/>
      <c r="E71" s="205" t="s">
        <v>223</v>
      </c>
      <c r="F71" s="283" t="s">
        <v>256</v>
      </c>
      <c r="G71" s="284"/>
    </row>
    <row r="72" spans="1:7" ht="25.5">
      <c r="A72" s="283" t="s">
        <v>257</v>
      </c>
      <c r="B72" s="284"/>
      <c r="C72" s="285">
        <v>136.19999999999999</v>
      </c>
      <c r="D72" s="284"/>
      <c r="E72" s="205" t="s">
        <v>223</v>
      </c>
      <c r="F72" s="283" t="s">
        <v>256</v>
      </c>
      <c r="G72" s="284"/>
    </row>
    <row r="73" spans="1:7" ht="25.5">
      <c r="A73" s="283" t="s">
        <v>258</v>
      </c>
      <c r="B73" s="284"/>
      <c r="C73" s="285">
        <v>183.6</v>
      </c>
      <c r="D73" s="284"/>
      <c r="E73" s="205" t="s">
        <v>223</v>
      </c>
      <c r="F73" s="283" t="s">
        <v>259</v>
      </c>
      <c r="G73" s="284"/>
    </row>
    <row r="74" spans="1:7" ht="25.5">
      <c r="A74" s="283" t="s">
        <v>241</v>
      </c>
      <c r="B74" s="284"/>
      <c r="C74" s="285">
        <v>229.5</v>
      </c>
      <c r="D74" s="284"/>
      <c r="E74" s="205" t="s">
        <v>223</v>
      </c>
      <c r="F74" s="283" t="s">
        <v>260</v>
      </c>
      <c r="G74" s="284"/>
    </row>
    <row r="75" spans="1:7" ht="25.5">
      <c r="A75" s="283" t="s">
        <v>243</v>
      </c>
      <c r="B75" s="284"/>
      <c r="C75" s="285">
        <v>136.19999999999999</v>
      </c>
      <c r="D75" s="284"/>
      <c r="E75" s="205" t="s">
        <v>223</v>
      </c>
      <c r="F75" s="283" t="s">
        <v>260</v>
      </c>
      <c r="G75" s="284"/>
    </row>
    <row r="76" spans="1:7" ht="25.5">
      <c r="A76" s="283" t="s">
        <v>258</v>
      </c>
      <c r="B76" s="284"/>
      <c r="C76" s="285">
        <v>183.6</v>
      </c>
      <c r="D76" s="284"/>
      <c r="E76" s="205" t="s">
        <v>223</v>
      </c>
      <c r="F76" s="283" t="s">
        <v>261</v>
      </c>
      <c r="G76" s="284"/>
    </row>
    <row r="77" spans="1:7" ht="25.5">
      <c r="A77" s="283" t="s">
        <v>236</v>
      </c>
      <c r="B77" s="284"/>
      <c r="C77" s="285">
        <v>62.7</v>
      </c>
      <c r="D77" s="284"/>
      <c r="E77" s="205" t="s">
        <v>223</v>
      </c>
      <c r="F77" s="283" t="s">
        <v>262</v>
      </c>
      <c r="G77" s="284"/>
    </row>
    <row r="78" spans="1:7" ht="25.5">
      <c r="A78" s="283" t="s">
        <v>258</v>
      </c>
      <c r="B78" s="284"/>
      <c r="C78" s="285">
        <v>183.6</v>
      </c>
      <c r="D78" s="284"/>
      <c r="E78" s="205" t="s">
        <v>223</v>
      </c>
      <c r="F78" s="283" t="s">
        <v>245</v>
      </c>
      <c r="G78" s="284"/>
    </row>
    <row r="79" spans="1:7" ht="25.5">
      <c r="A79" s="283" t="s">
        <v>263</v>
      </c>
      <c r="B79" s="284"/>
      <c r="C79" s="285">
        <v>122.4</v>
      </c>
      <c r="D79" s="284"/>
      <c r="E79" s="205" t="s">
        <v>223</v>
      </c>
      <c r="F79" s="283" t="s">
        <v>264</v>
      </c>
      <c r="G79" s="284"/>
    </row>
    <row r="80" spans="1:7" ht="25.5">
      <c r="A80" s="283" t="s">
        <v>236</v>
      </c>
      <c r="B80" s="284"/>
      <c r="C80" s="285">
        <v>62.7</v>
      </c>
      <c r="D80" s="284"/>
      <c r="E80" s="205" t="s">
        <v>223</v>
      </c>
      <c r="F80" s="283" t="s">
        <v>265</v>
      </c>
      <c r="G80" s="284"/>
    </row>
    <row r="81" spans="1:7" ht="25.5">
      <c r="A81" s="283" t="s">
        <v>236</v>
      </c>
      <c r="B81" s="284"/>
      <c r="C81" s="285">
        <v>62.7</v>
      </c>
      <c r="D81" s="284"/>
      <c r="E81" s="205" t="s">
        <v>223</v>
      </c>
      <c r="F81" s="283" t="s">
        <v>266</v>
      </c>
      <c r="G81" s="284"/>
    </row>
    <row r="82" spans="1:7" ht="25.5">
      <c r="A82" s="283" t="s">
        <v>267</v>
      </c>
      <c r="B82" s="284"/>
      <c r="C82" s="285">
        <v>229.5</v>
      </c>
      <c r="D82" s="284"/>
      <c r="E82" s="205" t="s">
        <v>223</v>
      </c>
      <c r="F82" s="283" t="s">
        <v>268</v>
      </c>
      <c r="G82" s="284"/>
    </row>
    <row r="83" spans="1:7" ht="25.5">
      <c r="A83" s="283" t="s">
        <v>269</v>
      </c>
      <c r="B83" s="284"/>
      <c r="C83" s="285">
        <v>136.19999999999999</v>
      </c>
      <c r="D83" s="284"/>
      <c r="E83" s="205" t="s">
        <v>223</v>
      </c>
      <c r="F83" s="283" t="s">
        <v>268</v>
      </c>
      <c r="G83" s="284"/>
    </row>
    <row r="84" spans="1:7" ht="25.5">
      <c r="A84" s="283" t="s">
        <v>270</v>
      </c>
      <c r="B84" s="284"/>
      <c r="C84" s="285">
        <v>183.6</v>
      </c>
      <c r="D84" s="284"/>
      <c r="E84" s="205" t="s">
        <v>190</v>
      </c>
      <c r="F84" s="283" t="s">
        <v>271</v>
      </c>
      <c r="G84" s="284"/>
    </row>
    <row r="85" spans="1:7" ht="25.5">
      <c r="A85" s="283" t="s">
        <v>267</v>
      </c>
      <c r="B85" s="284"/>
      <c r="C85" s="285">
        <v>229.5</v>
      </c>
      <c r="D85" s="284"/>
      <c r="E85" s="205" t="s">
        <v>190</v>
      </c>
      <c r="F85" s="283" t="s">
        <v>272</v>
      </c>
      <c r="G85" s="284"/>
    </row>
    <row r="86" spans="1:7" ht="25.5">
      <c r="A86" s="283" t="s">
        <v>269</v>
      </c>
      <c r="B86" s="284"/>
      <c r="C86" s="285">
        <v>136.19999999999999</v>
      </c>
      <c r="D86" s="284"/>
      <c r="E86" s="205" t="s">
        <v>190</v>
      </c>
      <c r="F86" s="283" t="s">
        <v>272</v>
      </c>
      <c r="G86" s="284"/>
    </row>
    <row r="87" spans="1:7" ht="25.5">
      <c r="A87" s="283" t="s">
        <v>273</v>
      </c>
      <c r="B87" s="284"/>
      <c r="C87" s="285">
        <v>290.39999999999998</v>
      </c>
      <c r="D87" s="284"/>
      <c r="E87" s="205" t="s">
        <v>274</v>
      </c>
      <c r="F87" s="283" t="s">
        <v>272</v>
      </c>
      <c r="G87" s="284"/>
    </row>
    <row r="88" spans="1:7" ht="25.5">
      <c r="A88" s="283" t="s">
        <v>275</v>
      </c>
      <c r="B88" s="284"/>
      <c r="C88" s="285">
        <v>125.4</v>
      </c>
      <c r="D88" s="284"/>
      <c r="E88" s="205" t="s">
        <v>274</v>
      </c>
      <c r="F88" s="283" t="s">
        <v>276</v>
      </c>
      <c r="G88" s="284"/>
    </row>
    <row r="89" spans="1:7" ht="25.5">
      <c r="A89" s="283" t="s">
        <v>277</v>
      </c>
      <c r="B89" s="284"/>
      <c r="C89" s="285">
        <v>178.2</v>
      </c>
      <c r="D89" s="284"/>
      <c r="E89" s="205" t="s">
        <v>278</v>
      </c>
      <c r="F89" s="283" t="s">
        <v>279</v>
      </c>
      <c r="G89" s="284"/>
    </row>
    <row r="90" spans="1:7" ht="25.5">
      <c r="A90" s="283" t="s">
        <v>280</v>
      </c>
      <c r="B90" s="284"/>
      <c r="C90" s="285">
        <v>125.4</v>
      </c>
      <c r="D90" s="284"/>
      <c r="E90" s="205" t="s">
        <v>274</v>
      </c>
      <c r="F90" s="283" t="s">
        <v>281</v>
      </c>
      <c r="G90" s="284"/>
    </row>
    <row r="91" spans="1:7" ht="25.5">
      <c r="A91" s="283" t="s">
        <v>282</v>
      </c>
      <c r="B91" s="284"/>
      <c r="C91" s="285">
        <v>125.4</v>
      </c>
      <c r="D91" s="284"/>
      <c r="E91" s="205" t="s">
        <v>278</v>
      </c>
      <c r="F91" s="283" t="s">
        <v>242</v>
      </c>
      <c r="G91" s="284"/>
    </row>
    <row r="92" spans="1:7" ht="25.5">
      <c r="A92" s="283" t="s">
        <v>283</v>
      </c>
      <c r="B92" s="284"/>
      <c r="C92" s="285">
        <v>125.4</v>
      </c>
      <c r="D92" s="284"/>
      <c r="E92" s="205" t="s">
        <v>278</v>
      </c>
      <c r="F92" s="283" t="s">
        <v>272</v>
      </c>
      <c r="G92" s="284"/>
    </row>
    <row r="93" spans="1:7" ht="25.5">
      <c r="A93" s="283" t="s">
        <v>284</v>
      </c>
      <c r="B93" s="284"/>
      <c r="C93" s="285">
        <v>125.4</v>
      </c>
      <c r="D93" s="284"/>
      <c r="E93" s="205" t="s">
        <v>274</v>
      </c>
      <c r="F93" s="283" t="s">
        <v>266</v>
      </c>
      <c r="G93" s="284"/>
    </row>
    <row r="94" spans="1:7" ht="25.5">
      <c r="A94" s="283" t="s">
        <v>282</v>
      </c>
      <c r="B94" s="284"/>
      <c r="C94" s="285">
        <v>125.4</v>
      </c>
      <c r="D94" s="284"/>
      <c r="E94" s="205" t="s">
        <v>274</v>
      </c>
      <c r="F94" s="283" t="s">
        <v>285</v>
      </c>
      <c r="G94" s="284"/>
    </row>
    <row r="95" spans="1:7" ht="25.5">
      <c r="A95" s="283" t="s">
        <v>286</v>
      </c>
      <c r="B95" s="284"/>
      <c r="C95" s="285">
        <v>125.4</v>
      </c>
      <c r="D95" s="284"/>
      <c r="E95" s="205" t="s">
        <v>274</v>
      </c>
      <c r="F95" s="283" t="s">
        <v>287</v>
      </c>
      <c r="G95" s="284"/>
    </row>
    <row r="96" spans="1:7" ht="25.5">
      <c r="A96" s="283" t="s">
        <v>288</v>
      </c>
      <c r="B96" s="284"/>
      <c r="C96" s="285">
        <v>125.4</v>
      </c>
      <c r="D96" s="284"/>
      <c r="E96" s="205" t="s">
        <v>289</v>
      </c>
      <c r="F96" s="283" t="s">
        <v>252</v>
      </c>
      <c r="G96" s="284"/>
    </row>
    <row r="97" spans="1:7" ht="25.5">
      <c r="A97" s="283" t="s">
        <v>290</v>
      </c>
      <c r="B97" s="284"/>
      <c r="C97" s="285">
        <v>118.8</v>
      </c>
      <c r="D97" s="284"/>
      <c r="E97" s="205" t="s">
        <v>289</v>
      </c>
      <c r="F97" s="283" t="s">
        <v>291</v>
      </c>
      <c r="G97" s="284"/>
    </row>
    <row r="98" spans="1:7" ht="25.5">
      <c r="A98" s="283" t="s">
        <v>288</v>
      </c>
      <c r="B98" s="284"/>
      <c r="C98" s="285">
        <v>125.4</v>
      </c>
      <c r="D98" s="284"/>
      <c r="E98" s="205" t="s">
        <v>292</v>
      </c>
      <c r="F98" s="283" t="s">
        <v>293</v>
      </c>
      <c r="G98" s="284"/>
    </row>
    <row r="99" spans="1:7" ht="25.5">
      <c r="A99" s="283" t="s">
        <v>294</v>
      </c>
      <c r="B99" s="284"/>
      <c r="C99" s="285">
        <v>183.6</v>
      </c>
      <c r="D99" s="284"/>
      <c r="E99" s="205" t="s">
        <v>295</v>
      </c>
      <c r="F99" s="283" t="s">
        <v>296</v>
      </c>
      <c r="G99" s="284"/>
    </row>
    <row r="100" spans="1:7" ht="25.5">
      <c r="A100" s="283" t="s">
        <v>282</v>
      </c>
      <c r="B100" s="284"/>
      <c r="C100" s="285">
        <v>125.4</v>
      </c>
      <c r="D100" s="284"/>
      <c r="E100" s="205" t="s">
        <v>297</v>
      </c>
      <c r="F100" s="283" t="s">
        <v>298</v>
      </c>
      <c r="G100" s="284"/>
    </row>
    <row r="101" spans="1:7" ht="25.5">
      <c r="A101" s="283" t="s">
        <v>299</v>
      </c>
      <c r="B101" s="284"/>
      <c r="C101" s="285">
        <v>568.55999999999995</v>
      </c>
      <c r="D101" s="284"/>
      <c r="E101" s="205" t="s">
        <v>297</v>
      </c>
      <c r="F101" s="283" t="s">
        <v>300</v>
      </c>
      <c r="G101" s="284"/>
    </row>
    <row r="102" spans="1:7" ht="25.5">
      <c r="A102" s="283" t="s">
        <v>299</v>
      </c>
      <c r="B102" s="284"/>
      <c r="C102" s="285">
        <v>568.55999999999995</v>
      </c>
      <c r="D102" s="284"/>
      <c r="E102" s="205" t="s">
        <v>297</v>
      </c>
      <c r="F102" s="283" t="s">
        <v>301</v>
      </c>
      <c r="G102" s="284"/>
    </row>
    <row r="103" spans="1:7" ht="25.5">
      <c r="A103" s="283" t="s">
        <v>302</v>
      </c>
      <c r="B103" s="284"/>
      <c r="C103" s="285">
        <v>183.6</v>
      </c>
      <c r="D103" s="284"/>
      <c r="E103" s="205" t="s">
        <v>303</v>
      </c>
      <c r="F103" s="283" t="s">
        <v>304</v>
      </c>
      <c r="G103" s="284"/>
    </row>
    <row r="104" spans="1:7" ht="25.5">
      <c r="A104" s="283" t="s">
        <v>305</v>
      </c>
      <c r="B104" s="284"/>
      <c r="C104" s="285">
        <v>125.4</v>
      </c>
      <c r="D104" s="284"/>
      <c r="E104" s="205" t="s">
        <v>211</v>
      </c>
      <c r="F104" s="283" t="s">
        <v>306</v>
      </c>
      <c r="G104" s="284"/>
    </row>
    <row r="105" spans="1:7" ht="25.5">
      <c r="A105" s="283" t="s">
        <v>307</v>
      </c>
      <c r="B105" s="284"/>
      <c r="C105" s="285">
        <v>367.2</v>
      </c>
      <c r="D105" s="284"/>
      <c r="E105" s="205" t="s">
        <v>211</v>
      </c>
      <c r="F105" s="283" t="s">
        <v>261</v>
      </c>
      <c r="G105" s="284"/>
    </row>
    <row r="106" spans="1:7" ht="25.5">
      <c r="A106" s="283" t="s">
        <v>308</v>
      </c>
      <c r="B106" s="284"/>
      <c r="C106" s="285">
        <v>250.8</v>
      </c>
      <c r="D106" s="284"/>
      <c r="E106" s="205" t="s">
        <v>214</v>
      </c>
      <c r="F106" s="283" t="s">
        <v>266</v>
      </c>
      <c r="G106" s="284"/>
    </row>
    <row r="107" spans="1:7" ht="25.5">
      <c r="A107" s="283" t="s">
        <v>309</v>
      </c>
      <c r="B107" s="284"/>
      <c r="C107" s="285">
        <v>188.1</v>
      </c>
      <c r="D107" s="284"/>
      <c r="E107" s="205" t="s">
        <v>214</v>
      </c>
      <c r="F107" s="283" t="s">
        <v>310</v>
      </c>
      <c r="G107" s="284"/>
    </row>
    <row r="108" spans="1:7" ht="25.5">
      <c r="A108" s="283" t="s">
        <v>311</v>
      </c>
      <c r="B108" s="284"/>
      <c r="C108" s="285">
        <v>390.44</v>
      </c>
      <c r="D108" s="284"/>
      <c r="E108" s="205" t="s">
        <v>187</v>
      </c>
      <c r="F108" s="283" t="s">
        <v>300</v>
      </c>
      <c r="G108" s="284"/>
    </row>
    <row r="109" spans="1:7" ht="25.5">
      <c r="A109" s="283" t="s">
        <v>312</v>
      </c>
      <c r="B109" s="284"/>
      <c r="C109" s="285">
        <v>75.62</v>
      </c>
      <c r="D109" s="284"/>
      <c r="E109" s="205" t="s">
        <v>187</v>
      </c>
      <c r="F109" s="283" t="s">
        <v>300</v>
      </c>
      <c r="G109" s="284"/>
    </row>
    <row r="110" spans="1:7" ht="25.5">
      <c r="A110" s="283" t="s">
        <v>313</v>
      </c>
      <c r="B110" s="284"/>
      <c r="C110" s="285">
        <v>250.8</v>
      </c>
      <c r="D110" s="284"/>
      <c r="E110" s="205" t="s">
        <v>187</v>
      </c>
      <c r="F110" s="283" t="s">
        <v>304</v>
      </c>
      <c r="G110" s="284"/>
    </row>
    <row r="111" spans="1:7" ht="25.5">
      <c r="A111" s="283" t="s">
        <v>314</v>
      </c>
      <c r="B111" s="284"/>
      <c r="C111" s="285">
        <v>250.8</v>
      </c>
      <c r="D111" s="284"/>
      <c r="E111" s="205" t="s">
        <v>187</v>
      </c>
      <c r="F111" s="283" t="s">
        <v>315</v>
      </c>
      <c r="G111" s="284"/>
    </row>
    <row r="112" spans="1:7" ht="25.5">
      <c r="A112" s="283" t="s">
        <v>316</v>
      </c>
      <c r="B112" s="284"/>
      <c r="C112" s="285">
        <v>231.99</v>
      </c>
      <c r="D112" s="284"/>
      <c r="E112" s="205" t="s">
        <v>317</v>
      </c>
      <c r="F112" s="283" t="s">
        <v>261</v>
      </c>
      <c r="G112" s="284"/>
    </row>
    <row r="113" spans="1:7" ht="25.5">
      <c r="A113" s="283" t="s">
        <v>318</v>
      </c>
      <c r="B113" s="284"/>
      <c r="C113" s="285">
        <v>231.99</v>
      </c>
      <c r="D113" s="284"/>
      <c r="E113" s="205" t="s">
        <v>317</v>
      </c>
      <c r="F113" s="283" t="s">
        <v>319</v>
      </c>
      <c r="G113" s="284"/>
    </row>
    <row r="114" spans="1:7" ht="25.5">
      <c r="A114" s="283" t="s">
        <v>318</v>
      </c>
      <c r="B114" s="284"/>
      <c r="C114" s="285">
        <v>231.99</v>
      </c>
      <c r="D114" s="284"/>
      <c r="E114" s="205" t="s">
        <v>317</v>
      </c>
      <c r="F114" s="283" t="s">
        <v>247</v>
      </c>
      <c r="G114" s="284"/>
    </row>
    <row r="115" spans="1:7" ht="25.5">
      <c r="A115" s="283" t="s">
        <v>318</v>
      </c>
      <c r="B115" s="284"/>
      <c r="C115" s="285">
        <v>231.99</v>
      </c>
      <c r="D115" s="284"/>
      <c r="E115" s="205" t="s">
        <v>317</v>
      </c>
      <c r="F115" s="283" t="s">
        <v>285</v>
      </c>
      <c r="G115" s="284"/>
    </row>
    <row r="116" spans="1:7" ht="25.5">
      <c r="A116" s="283" t="s">
        <v>318</v>
      </c>
      <c r="B116" s="284"/>
      <c r="C116" s="285">
        <v>231.99</v>
      </c>
      <c r="D116" s="284"/>
      <c r="E116" s="205" t="s">
        <v>317</v>
      </c>
      <c r="F116" s="283" t="s">
        <v>320</v>
      </c>
      <c r="G116" s="284"/>
    </row>
    <row r="117" spans="1:7" ht="25.5">
      <c r="A117" s="283" t="s">
        <v>318</v>
      </c>
      <c r="B117" s="284"/>
      <c r="C117" s="285">
        <v>231.99</v>
      </c>
      <c r="D117" s="284"/>
      <c r="E117" s="205" t="s">
        <v>317</v>
      </c>
      <c r="F117" s="283" t="s">
        <v>321</v>
      </c>
      <c r="G117" s="284"/>
    </row>
    <row r="118" spans="1:7" ht="25.5">
      <c r="A118" s="283" t="s">
        <v>318</v>
      </c>
      <c r="B118" s="284"/>
      <c r="C118" s="285">
        <v>231.99</v>
      </c>
      <c r="D118" s="284"/>
      <c r="E118" s="205" t="s">
        <v>317</v>
      </c>
      <c r="F118" s="283" t="s">
        <v>322</v>
      </c>
      <c r="G118" s="284"/>
    </row>
    <row r="119" spans="1:7" ht="25.5">
      <c r="A119" s="283" t="s">
        <v>318</v>
      </c>
      <c r="B119" s="284"/>
      <c r="C119" s="285">
        <v>231.99</v>
      </c>
      <c r="D119" s="284"/>
      <c r="E119" s="205" t="s">
        <v>317</v>
      </c>
      <c r="F119" s="283" t="s">
        <v>323</v>
      </c>
      <c r="G119" s="284"/>
    </row>
    <row r="120" spans="1:7" ht="25.5">
      <c r="A120" s="283" t="s">
        <v>318</v>
      </c>
      <c r="B120" s="284"/>
      <c r="C120" s="285">
        <v>231.99</v>
      </c>
      <c r="D120" s="284"/>
      <c r="E120" s="205" t="s">
        <v>317</v>
      </c>
      <c r="F120" s="283" t="s">
        <v>324</v>
      </c>
      <c r="G120" s="284"/>
    </row>
    <row r="121" spans="1:7" ht="25.5">
      <c r="A121" s="283" t="s">
        <v>318</v>
      </c>
      <c r="B121" s="284"/>
      <c r="C121" s="285">
        <v>231.99</v>
      </c>
      <c r="D121" s="284"/>
      <c r="E121" s="205" t="s">
        <v>317</v>
      </c>
      <c r="F121" s="283" t="s">
        <v>325</v>
      </c>
      <c r="G121" s="284"/>
    </row>
    <row r="122" spans="1:7" ht="25.5">
      <c r="A122" s="283" t="s">
        <v>326</v>
      </c>
      <c r="B122" s="284"/>
      <c r="C122" s="285">
        <v>188.1</v>
      </c>
      <c r="D122" s="284"/>
      <c r="E122" s="205" t="s">
        <v>211</v>
      </c>
      <c r="F122" s="283" t="s">
        <v>327</v>
      </c>
      <c r="G122" s="284"/>
    </row>
    <row r="123" spans="1:7" ht="25.5">
      <c r="A123" s="283" t="s">
        <v>328</v>
      </c>
      <c r="B123" s="284"/>
      <c r="C123" s="285">
        <v>338.58</v>
      </c>
      <c r="D123" s="284"/>
      <c r="E123" s="205" t="s">
        <v>187</v>
      </c>
      <c r="F123" s="283" t="s">
        <v>329</v>
      </c>
      <c r="G123" s="284"/>
    </row>
    <row r="124" spans="1:7" ht="25.5">
      <c r="A124" s="283" t="s">
        <v>328</v>
      </c>
      <c r="B124" s="284"/>
      <c r="C124" s="285">
        <v>338.58</v>
      </c>
      <c r="D124" s="284"/>
      <c r="E124" s="205" t="s">
        <v>187</v>
      </c>
      <c r="F124" s="283" t="s">
        <v>330</v>
      </c>
      <c r="G124" s="284"/>
    </row>
    <row r="125" spans="1:7" ht="25.5">
      <c r="A125" s="283" t="s">
        <v>328</v>
      </c>
      <c r="B125" s="284"/>
      <c r="C125" s="285">
        <v>338.58</v>
      </c>
      <c r="D125" s="284"/>
      <c r="E125" s="205" t="s">
        <v>187</v>
      </c>
      <c r="F125" s="283" t="s">
        <v>331</v>
      </c>
      <c r="G125" s="284"/>
    </row>
    <row r="126" spans="1:7" ht="25.5">
      <c r="A126" s="283" t="s">
        <v>328</v>
      </c>
      <c r="B126" s="284"/>
      <c r="C126" s="285">
        <v>338.58</v>
      </c>
      <c r="D126" s="284"/>
      <c r="E126" s="205" t="s">
        <v>187</v>
      </c>
      <c r="F126" s="283" t="s">
        <v>332</v>
      </c>
      <c r="G126" s="284"/>
    </row>
    <row r="127" spans="1:7" ht="25.5">
      <c r="A127" s="283" t="s">
        <v>328</v>
      </c>
      <c r="B127" s="284"/>
      <c r="C127" s="285">
        <v>338.58</v>
      </c>
      <c r="D127" s="284"/>
      <c r="E127" s="205" t="s">
        <v>187</v>
      </c>
      <c r="F127" s="283" t="s">
        <v>239</v>
      </c>
      <c r="G127" s="284"/>
    </row>
    <row r="128" spans="1:7" ht="25.5">
      <c r="A128" s="283" t="s">
        <v>328</v>
      </c>
      <c r="B128" s="284"/>
      <c r="C128" s="285">
        <v>338.58</v>
      </c>
      <c r="D128" s="284"/>
      <c r="E128" s="205" t="s">
        <v>187</v>
      </c>
      <c r="F128" s="283" t="s">
        <v>333</v>
      </c>
      <c r="G128" s="284"/>
    </row>
    <row r="129" spans="1:7" ht="25.5">
      <c r="A129" s="283" t="s">
        <v>328</v>
      </c>
      <c r="B129" s="284"/>
      <c r="C129" s="285">
        <v>338.58</v>
      </c>
      <c r="D129" s="284"/>
      <c r="E129" s="205" t="s">
        <v>187</v>
      </c>
      <c r="F129" s="283" t="s">
        <v>334</v>
      </c>
      <c r="G129" s="284"/>
    </row>
    <row r="130" spans="1:7" ht="25.5">
      <c r="A130" s="283" t="s">
        <v>335</v>
      </c>
      <c r="B130" s="284"/>
      <c r="C130" s="285">
        <v>306</v>
      </c>
      <c r="D130" s="284"/>
      <c r="E130" s="205" t="s">
        <v>336</v>
      </c>
      <c r="F130" s="283" t="s">
        <v>261</v>
      </c>
      <c r="G130" s="284"/>
    </row>
    <row r="131" spans="1:7" ht="25.5">
      <c r="A131" s="283" t="s">
        <v>337</v>
      </c>
      <c r="B131" s="284"/>
      <c r="C131" s="285">
        <v>177.3</v>
      </c>
      <c r="D131" s="284"/>
      <c r="E131" s="205" t="s">
        <v>336</v>
      </c>
      <c r="F131" s="283" t="s">
        <v>338</v>
      </c>
      <c r="G131" s="284"/>
    </row>
    <row r="132" spans="1:7" ht="25.5">
      <c r="A132" s="283" t="s">
        <v>337</v>
      </c>
      <c r="B132" s="284"/>
      <c r="C132" s="285">
        <v>177.3</v>
      </c>
      <c r="D132" s="284"/>
      <c r="E132" s="205" t="s">
        <v>336</v>
      </c>
      <c r="F132" s="283" t="s">
        <v>339</v>
      </c>
      <c r="G132" s="284"/>
    </row>
    <row r="133" spans="1:7" ht="25.5">
      <c r="A133" s="283" t="s">
        <v>335</v>
      </c>
      <c r="B133" s="284"/>
      <c r="C133" s="285">
        <v>306</v>
      </c>
      <c r="D133" s="284"/>
      <c r="E133" s="205" t="s">
        <v>336</v>
      </c>
      <c r="F133" s="283" t="s">
        <v>271</v>
      </c>
      <c r="G133" s="284"/>
    </row>
    <row r="134" spans="1:7" ht="25.5">
      <c r="A134" s="283" t="s">
        <v>340</v>
      </c>
      <c r="B134" s="284"/>
      <c r="C134" s="285">
        <v>177.3</v>
      </c>
      <c r="D134" s="284"/>
      <c r="E134" s="205" t="s">
        <v>179</v>
      </c>
      <c r="F134" s="283" t="s">
        <v>341</v>
      </c>
      <c r="G134" s="284"/>
    </row>
    <row r="135" spans="1:7" ht="25.5">
      <c r="A135" s="283" t="s">
        <v>342</v>
      </c>
      <c r="B135" s="284"/>
      <c r="C135" s="285">
        <v>441.76</v>
      </c>
      <c r="D135" s="284"/>
      <c r="E135" s="205" t="s">
        <v>195</v>
      </c>
      <c r="F135" s="283" t="s">
        <v>300</v>
      </c>
      <c r="G135" s="284"/>
    </row>
    <row r="136" spans="1:7" ht="25.5">
      <c r="A136" s="283" t="s">
        <v>343</v>
      </c>
      <c r="B136" s="284"/>
      <c r="C136" s="285">
        <v>677.1</v>
      </c>
      <c r="D136" s="284"/>
      <c r="E136" s="205" t="s">
        <v>344</v>
      </c>
      <c r="F136" s="283" t="s">
        <v>300</v>
      </c>
      <c r="G136" s="284"/>
    </row>
    <row r="137" spans="1:7" ht="25.5">
      <c r="A137" s="283" t="s">
        <v>345</v>
      </c>
      <c r="B137" s="284"/>
      <c r="C137" s="285">
        <v>406.26</v>
      </c>
      <c r="D137" s="284"/>
      <c r="E137" s="205" t="s">
        <v>344</v>
      </c>
      <c r="F137" s="283" t="s">
        <v>254</v>
      </c>
      <c r="G137" s="284"/>
    </row>
    <row r="138" spans="1:7" ht="25.5">
      <c r="A138" s="283" t="s">
        <v>346</v>
      </c>
      <c r="B138" s="284"/>
      <c r="C138" s="285">
        <v>151.19999999999999</v>
      </c>
      <c r="D138" s="284"/>
      <c r="E138" s="205" t="s">
        <v>347</v>
      </c>
      <c r="F138" s="283" t="s">
        <v>348</v>
      </c>
      <c r="G138" s="284"/>
    </row>
    <row r="139" spans="1:7" ht="25.5">
      <c r="A139" s="283" t="s">
        <v>349</v>
      </c>
      <c r="B139" s="284"/>
      <c r="C139" s="285">
        <v>390.44</v>
      </c>
      <c r="D139" s="284"/>
      <c r="E139" s="205" t="s">
        <v>350</v>
      </c>
      <c r="F139" s="283" t="s">
        <v>351</v>
      </c>
      <c r="G139" s="284"/>
    </row>
    <row r="140" spans="1:7" ht="25.5">
      <c r="A140" s="283" t="s">
        <v>352</v>
      </c>
      <c r="B140" s="284"/>
      <c r="C140" s="285">
        <v>226.8</v>
      </c>
      <c r="D140" s="284"/>
      <c r="E140" s="205" t="s">
        <v>184</v>
      </c>
      <c r="F140" s="283" t="s">
        <v>291</v>
      </c>
      <c r="G140" s="284"/>
    </row>
    <row r="141" spans="1:7" ht="25.5">
      <c r="A141" s="283" t="s">
        <v>353</v>
      </c>
      <c r="B141" s="284"/>
      <c r="C141" s="285">
        <v>183.6</v>
      </c>
      <c r="D141" s="284"/>
      <c r="E141" s="205" t="s">
        <v>184</v>
      </c>
      <c r="F141" s="283" t="s">
        <v>296</v>
      </c>
      <c r="G141" s="284"/>
    </row>
    <row r="142" spans="1:7" ht="25.5">
      <c r="A142" s="283" t="s">
        <v>354</v>
      </c>
      <c r="B142" s="284"/>
      <c r="C142" s="285">
        <v>379.04</v>
      </c>
      <c r="D142" s="284"/>
      <c r="E142" s="205" t="s">
        <v>184</v>
      </c>
      <c r="F142" s="283" t="s">
        <v>261</v>
      </c>
      <c r="G142" s="284"/>
    </row>
    <row r="143" spans="1:7" ht="25.5">
      <c r="A143" s="283" t="s">
        <v>354</v>
      </c>
      <c r="B143" s="284"/>
      <c r="C143" s="285">
        <v>379.04</v>
      </c>
      <c r="D143" s="284"/>
      <c r="E143" s="205" t="s">
        <v>184</v>
      </c>
      <c r="F143" s="283" t="s">
        <v>301</v>
      </c>
      <c r="G143" s="284"/>
    </row>
    <row r="144" spans="1:7" ht="25.5">
      <c r="A144" s="283" t="s">
        <v>354</v>
      </c>
      <c r="B144" s="284"/>
      <c r="C144" s="285">
        <v>379.04</v>
      </c>
      <c r="D144" s="284"/>
      <c r="E144" s="205" t="s">
        <v>184</v>
      </c>
      <c r="F144" s="283" t="s">
        <v>300</v>
      </c>
      <c r="G144" s="284"/>
    </row>
    <row r="145" spans="1:7" ht="25.5">
      <c r="A145" s="283" t="s">
        <v>355</v>
      </c>
      <c r="B145" s="284"/>
      <c r="C145" s="285">
        <v>390.44</v>
      </c>
      <c r="D145" s="284"/>
      <c r="E145" s="205" t="s">
        <v>184</v>
      </c>
      <c r="F145" s="283" t="s">
        <v>310</v>
      </c>
      <c r="G145" s="284"/>
    </row>
    <row r="146" spans="1:7" ht="25.5">
      <c r="A146" s="283" t="s">
        <v>355</v>
      </c>
      <c r="B146" s="284"/>
      <c r="C146" s="285">
        <v>390.44</v>
      </c>
      <c r="D146" s="284"/>
      <c r="E146" s="205" t="s">
        <v>184</v>
      </c>
      <c r="F146" s="283" t="s">
        <v>356</v>
      </c>
      <c r="G146" s="284"/>
    </row>
    <row r="147" spans="1:7" ht="25.5">
      <c r="A147" s="283" t="s">
        <v>355</v>
      </c>
      <c r="B147" s="284"/>
      <c r="C147" s="285">
        <v>390.44</v>
      </c>
      <c r="D147" s="284"/>
      <c r="E147" s="205" t="s">
        <v>184</v>
      </c>
      <c r="F147" s="283" t="s">
        <v>315</v>
      </c>
      <c r="G147" s="284"/>
    </row>
    <row r="148" spans="1:7" ht="25.5">
      <c r="A148" s="283" t="s">
        <v>355</v>
      </c>
      <c r="B148" s="284"/>
      <c r="C148" s="285">
        <v>390.44</v>
      </c>
      <c r="D148" s="284"/>
      <c r="E148" s="205" t="s">
        <v>184</v>
      </c>
      <c r="F148" s="283" t="s">
        <v>304</v>
      </c>
      <c r="G148" s="284"/>
    </row>
    <row r="149" spans="1:7" ht="25.5">
      <c r="A149" s="283" t="s">
        <v>357</v>
      </c>
      <c r="B149" s="284"/>
      <c r="C149" s="285">
        <v>244.8</v>
      </c>
      <c r="D149" s="284"/>
      <c r="E149" s="205" t="s">
        <v>184</v>
      </c>
      <c r="F149" s="283" t="s">
        <v>261</v>
      </c>
      <c r="G149" s="284"/>
    </row>
    <row r="150" spans="1:7" ht="25.5">
      <c r="A150" s="283" t="s">
        <v>358</v>
      </c>
      <c r="B150" s="284"/>
      <c r="C150" s="285">
        <v>531.29999999999995</v>
      </c>
      <c r="D150" s="284"/>
      <c r="E150" s="205" t="s">
        <v>184</v>
      </c>
      <c r="F150" s="283" t="s">
        <v>310</v>
      </c>
      <c r="G150" s="284"/>
    </row>
    <row r="151" spans="1:7" ht="25.5">
      <c r="A151" s="283" t="s">
        <v>358</v>
      </c>
      <c r="B151" s="284"/>
      <c r="C151" s="285">
        <v>531.29999999999995</v>
      </c>
      <c r="D151" s="284"/>
      <c r="E151" s="205" t="s">
        <v>184</v>
      </c>
      <c r="F151" s="283" t="s">
        <v>315</v>
      </c>
      <c r="G151" s="284"/>
    </row>
    <row r="152" spans="1:7" ht="25.5">
      <c r="A152" s="283" t="s">
        <v>358</v>
      </c>
      <c r="B152" s="284"/>
      <c r="C152" s="285">
        <v>531.29999999999995</v>
      </c>
      <c r="D152" s="284"/>
      <c r="E152" s="205" t="s">
        <v>184</v>
      </c>
      <c r="F152" s="283" t="s">
        <v>359</v>
      </c>
      <c r="G152" s="284"/>
    </row>
    <row r="153" spans="1:7" ht="25.5">
      <c r="A153" s="283" t="s">
        <v>358</v>
      </c>
      <c r="B153" s="284"/>
      <c r="C153" s="285">
        <v>531.29999999999995</v>
      </c>
      <c r="D153" s="284"/>
      <c r="E153" s="205" t="s">
        <v>184</v>
      </c>
      <c r="F153" s="283" t="s">
        <v>304</v>
      </c>
      <c r="G153" s="284"/>
    </row>
    <row r="154" spans="1:7" ht="25.5">
      <c r="A154" s="283" t="s">
        <v>358</v>
      </c>
      <c r="B154" s="284"/>
      <c r="C154" s="285">
        <v>531.29999999999995</v>
      </c>
      <c r="D154" s="284"/>
      <c r="E154" s="205" t="s">
        <v>184</v>
      </c>
      <c r="F154" s="283" t="s">
        <v>266</v>
      </c>
      <c r="G154" s="284"/>
    </row>
    <row r="155" spans="1:7" ht="25.5">
      <c r="A155" s="283" t="s">
        <v>358</v>
      </c>
      <c r="B155" s="284"/>
      <c r="C155" s="285">
        <v>531.29999999999995</v>
      </c>
      <c r="D155" s="284"/>
      <c r="E155" s="205" t="s">
        <v>184</v>
      </c>
      <c r="F155" s="283" t="s">
        <v>262</v>
      </c>
      <c r="G155" s="284"/>
    </row>
    <row r="156" spans="1:7" ht="25.5">
      <c r="A156" s="283" t="s">
        <v>358</v>
      </c>
      <c r="B156" s="284"/>
      <c r="C156" s="285">
        <v>531.29999999999995</v>
      </c>
      <c r="D156" s="284"/>
      <c r="E156" s="205" t="s">
        <v>184</v>
      </c>
      <c r="F156" s="283" t="s">
        <v>247</v>
      </c>
      <c r="G156" s="284"/>
    </row>
    <row r="157" spans="1:7" ht="25.5">
      <c r="A157" s="283" t="s">
        <v>360</v>
      </c>
      <c r="B157" s="284"/>
      <c r="C157" s="285">
        <v>284.27999999999997</v>
      </c>
      <c r="D157" s="284"/>
      <c r="E157" s="205" t="s">
        <v>184</v>
      </c>
      <c r="F157" s="283" t="s">
        <v>351</v>
      </c>
      <c r="G157" s="284"/>
    </row>
    <row r="158" spans="1:7" ht="25.5">
      <c r="A158" s="283" t="s">
        <v>360</v>
      </c>
      <c r="B158" s="284"/>
      <c r="C158" s="285">
        <v>284.27999999999997</v>
      </c>
      <c r="D158" s="284"/>
      <c r="E158" s="205" t="s">
        <v>184</v>
      </c>
      <c r="F158" s="283" t="s">
        <v>361</v>
      </c>
      <c r="G158" s="284"/>
    </row>
    <row r="159" spans="1:7" ht="25.5">
      <c r="A159" s="283" t="s">
        <v>360</v>
      </c>
      <c r="B159" s="284"/>
      <c r="C159" s="285">
        <v>284.27999999999997</v>
      </c>
      <c r="D159" s="284"/>
      <c r="E159" s="205" t="s">
        <v>184</v>
      </c>
      <c r="F159" s="283" t="s">
        <v>362</v>
      </c>
      <c r="G159" s="284"/>
    </row>
    <row r="160" spans="1:7" ht="25.5">
      <c r="A160" s="283" t="s">
        <v>363</v>
      </c>
      <c r="B160" s="284"/>
      <c r="C160" s="285">
        <v>382.5</v>
      </c>
      <c r="D160" s="284"/>
      <c r="E160" s="205" t="s">
        <v>184</v>
      </c>
      <c r="F160" s="283" t="s">
        <v>361</v>
      </c>
      <c r="G160" s="284"/>
    </row>
    <row r="161" spans="1:7" ht="25.5">
      <c r="A161" s="283" t="s">
        <v>364</v>
      </c>
      <c r="B161" s="284"/>
      <c r="C161" s="285">
        <v>473.8</v>
      </c>
      <c r="D161" s="284"/>
      <c r="E161" s="205" t="s">
        <v>184</v>
      </c>
      <c r="F161" s="283" t="s">
        <v>365</v>
      </c>
      <c r="G161" s="284"/>
    </row>
    <row r="162" spans="1:7" ht="25.5">
      <c r="A162" s="283" t="s">
        <v>366</v>
      </c>
      <c r="B162" s="284"/>
      <c r="C162" s="285">
        <v>379.04</v>
      </c>
      <c r="D162" s="284"/>
      <c r="E162" s="205" t="s">
        <v>184</v>
      </c>
      <c r="F162" s="283" t="s">
        <v>367</v>
      </c>
      <c r="G162" s="284"/>
    </row>
    <row r="163" spans="1:7" ht="25.5">
      <c r="A163" s="283" t="s">
        <v>368</v>
      </c>
      <c r="B163" s="284"/>
      <c r="C163" s="285">
        <v>379.04</v>
      </c>
      <c r="D163" s="284"/>
      <c r="E163" s="205" t="s">
        <v>184</v>
      </c>
      <c r="F163" s="283" t="s">
        <v>300</v>
      </c>
      <c r="G163" s="284"/>
    </row>
    <row r="164" spans="1:7" ht="25.5">
      <c r="A164" s="283" t="s">
        <v>368</v>
      </c>
      <c r="B164" s="284"/>
      <c r="C164" s="285">
        <v>379.04</v>
      </c>
      <c r="D164" s="284"/>
      <c r="E164" s="205" t="s">
        <v>184</v>
      </c>
      <c r="F164" s="283" t="s">
        <v>369</v>
      </c>
      <c r="G164" s="284"/>
    </row>
    <row r="165" spans="1:7" ht="25.5">
      <c r="A165" s="283" t="s">
        <v>368</v>
      </c>
      <c r="B165" s="284"/>
      <c r="C165" s="285">
        <v>379.04</v>
      </c>
      <c r="D165" s="284"/>
      <c r="E165" s="205" t="s">
        <v>184</v>
      </c>
      <c r="F165" s="283" t="s">
        <v>370</v>
      </c>
      <c r="G165" s="284"/>
    </row>
    <row r="166" spans="1:7" ht="25.5">
      <c r="A166" s="283" t="s">
        <v>368</v>
      </c>
      <c r="B166" s="284"/>
      <c r="C166" s="285">
        <v>379.04</v>
      </c>
      <c r="D166" s="284"/>
      <c r="E166" s="205" t="s">
        <v>184</v>
      </c>
      <c r="F166" s="283" t="s">
        <v>242</v>
      </c>
      <c r="G166" s="284"/>
    </row>
    <row r="167" spans="1:7" ht="25.5">
      <c r="A167" s="283" t="s">
        <v>368</v>
      </c>
      <c r="B167" s="284"/>
      <c r="C167" s="285">
        <v>379.04</v>
      </c>
      <c r="D167" s="284"/>
      <c r="E167" s="205" t="s">
        <v>184</v>
      </c>
      <c r="F167" s="283" t="s">
        <v>293</v>
      </c>
      <c r="G167" s="284"/>
    </row>
    <row r="168" spans="1:7" ht="25.5">
      <c r="A168" s="283" t="s">
        <v>368</v>
      </c>
      <c r="B168" s="284"/>
      <c r="C168" s="285">
        <v>379.04</v>
      </c>
      <c r="D168" s="284"/>
      <c r="E168" s="205" t="s">
        <v>184</v>
      </c>
      <c r="F168" s="283" t="s">
        <v>239</v>
      </c>
      <c r="G168" s="284"/>
    </row>
    <row r="169" spans="1:7" ht="25.5">
      <c r="A169" s="283" t="s">
        <v>368</v>
      </c>
      <c r="B169" s="284"/>
      <c r="C169" s="285">
        <v>379.04</v>
      </c>
      <c r="D169" s="284"/>
      <c r="E169" s="205" t="s">
        <v>184</v>
      </c>
      <c r="F169" s="283" t="s">
        <v>252</v>
      </c>
      <c r="G169" s="284"/>
    </row>
    <row r="170" spans="1:7" ht="25.5">
      <c r="A170" s="283" t="s">
        <v>368</v>
      </c>
      <c r="B170" s="284"/>
      <c r="C170" s="285">
        <v>379.04</v>
      </c>
      <c r="D170" s="284"/>
      <c r="E170" s="205" t="s">
        <v>184</v>
      </c>
      <c r="F170" s="283" t="s">
        <v>247</v>
      </c>
      <c r="G170" s="284"/>
    </row>
    <row r="171" spans="1:7" ht="25.5">
      <c r="A171" s="283" t="s">
        <v>368</v>
      </c>
      <c r="B171" s="284"/>
      <c r="C171" s="285">
        <v>379.04</v>
      </c>
      <c r="D171" s="284"/>
      <c r="E171" s="205" t="s">
        <v>184</v>
      </c>
      <c r="F171" s="283" t="s">
        <v>298</v>
      </c>
      <c r="G171" s="284"/>
    </row>
    <row r="172" spans="1:7" ht="25.5">
      <c r="A172" s="283" t="s">
        <v>368</v>
      </c>
      <c r="B172" s="284"/>
      <c r="C172" s="285">
        <v>379.04</v>
      </c>
      <c r="D172" s="284"/>
      <c r="E172" s="205" t="s">
        <v>184</v>
      </c>
      <c r="F172" s="283" t="s">
        <v>371</v>
      </c>
      <c r="G172" s="284"/>
    </row>
    <row r="173" spans="1:7" ht="25.5">
      <c r="A173" s="283" t="s">
        <v>368</v>
      </c>
      <c r="B173" s="284"/>
      <c r="C173" s="285">
        <v>379.04</v>
      </c>
      <c r="D173" s="284"/>
      <c r="E173" s="205" t="s">
        <v>184</v>
      </c>
      <c r="F173" s="283" t="s">
        <v>330</v>
      </c>
      <c r="G173" s="284"/>
    </row>
    <row r="174" spans="1:7" ht="25.5">
      <c r="A174" s="283" t="s">
        <v>368</v>
      </c>
      <c r="B174" s="284"/>
      <c r="C174" s="285">
        <v>379.04</v>
      </c>
      <c r="D174" s="284"/>
      <c r="E174" s="205" t="s">
        <v>184</v>
      </c>
      <c r="F174" s="283" t="s">
        <v>372</v>
      </c>
      <c r="G174" s="284"/>
    </row>
    <row r="175" spans="1:7" ht="25.5">
      <c r="A175" s="283" t="s">
        <v>373</v>
      </c>
      <c r="B175" s="284"/>
      <c r="C175" s="285">
        <v>275</v>
      </c>
      <c r="D175" s="284"/>
      <c r="E175" s="205" t="s">
        <v>208</v>
      </c>
      <c r="F175" s="283" t="s">
        <v>371</v>
      </c>
      <c r="G175" s="284"/>
    </row>
    <row r="176" spans="1:7" ht="25.5">
      <c r="A176" s="283" t="s">
        <v>374</v>
      </c>
      <c r="B176" s="284"/>
      <c r="C176" s="285">
        <v>177.3</v>
      </c>
      <c r="D176" s="284"/>
      <c r="E176" s="205" t="s">
        <v>375</v>
      </c>
      <c r="F176" s="283" t="s">
        <v>376</v>
      </c>
      <c r="G176" s="284"/>
    </row>
    <row r="177" spans="1:7" ht="25.5">
      <c r="A177" s="283" t="s">
        <v>377</v>
      </c>
      <c r="B177" s="284"/>
      <c r="C177" s="285">
        <v>183.6</v>
      </c>
      <c r="D177" s="284"/>
      <c r="E177" s="205" t="s">
        <v>350</v>
      </c>
      <c r="F177" s="283" t="s">
        <v>256</v>
      </c>
      <c r="G177" s="284"/>
    </row>
    <row r="178" spans="1:7" ht="25.5">
      <c r="A178" s="283" t="s">
        <v>378</v>
      </c>
      <c r="B178" s="284"/>
      <c r="C178" s="285">
        <v>244.8</v>
      </c>
      <c r="D178" s="284"/>
      <c r="E178" s="205" t="s">
        <v>350</v>
      </c>
      <c r="F178" s="283" t="s">
        <v>260</v>
      </c>
      <c r="G178" s="284"/>
    </row>
    <row r="179" spans="1:7" ht="25.5">
      <c r="A179" s="283" t="s">
        <v>378</v>
      </c>
      <c r="B179" s="284"/>
      <c r="C179" s="285">
        <v>244.8</v>
      </c>
      <c r="D179" s="284"/>
      <c r="E179" s="205" t="s">
        <v>350</v>
      </c>
      <c r="F179" s="283" t="s">
        <v>254</v>
      </c>
      <c r="G179" s="284"/>
    </row>
    <row r="180" spans="1:7" ht="25.5">
      <c r="A180" s="283" t="s">
        <v>379</v>
      </c>
      <c r="B180" s="284"/>
      <c r="C180" s="285">
        <v>125.4</v>
      </c>
      <c r="D180" s="284"/>
      <c r="E180" s="205" t="s">
        <v>199</v>
      </c>
      <c r="F180" s="283" t="s">
        <v>276</v>
      </c>
      <c r="G180" s="284"/>
    </row>
    <row r="181" spans="1:7" ht="25.5">
      <c r="A181" s="283" t="s">
        <v>380</v>
      </c>
      <c r="B181" s="284"/>
      <c r="C181" s="285">
        <v>125.4</v>
      </c>
      <c r="D181" s="284"/>
      <c r="E181" s="205" t="s">
        <v>199</v>
      </c>
      <c r="F181" s="283" t="s">
        <v>281</v>
      </c>
      <c r="G181" s="284"/>
    </row>
    <row r="182" spans="1:7" ht="25.5">
      <c r="A182" s="283" t="s">
        <v>380</v>
      </c>
      <c r="B182" s="284"/>
      <c r="C182" s="285">
        <v>125.4</v>
      </c>
      <c r="D182" s="284"/>
      <c r="E182" s="205" t="s">
        <v>199</v>
      </c>
      <c r="F182" s="283" t="s">
        <v>293</v>
      </c>
      <c r="G182" s="284"/>
    </row>
    <row r="183" spans="1:7" ht="25.5">
      <c r="A183" s="283" t="s">
        <v>380</v>
      </c>
      <c r="B183" s="284"/>
      <c r="C183" s="285">
        <v>125.4</v>
      </c>
      <c r="D183" s="284"/>
      <c r="E183" s="205" t="s">
        <v>199</v>
      </c>
      <c r="F183" s="283" t="s">
        <v>381</v>
      </c>
      <c r="G183" s="284"/>
    </row>
    <row r="184" spans="1:7" ht="25.5">
      <c r="A184" s="283" t="s">
        <v>382</v>
      </c>
      <c r="B184" s="284"/>
      <c r="C184" s="285">
        <v>284.27999999999997</v>
      </c>
      <c r="D184" s="284"/>
      <c r="E184" s="205" t="s">
        <v>199</v>
      </c>
      <c r="F184" s="283" t="s">
        <v>348</v>
      </c>
      <c r="G184" s="284"/>
    </row>
    <row r="185" spans="1:7" ht="25.5">
      <c r="A185" s="283" t="s">
        <v>383</v>
      </c>
      <c r="B185" s="284"/>
      <c r="C185" s="285">
        <v>175.36</v>
      </c>
      <c r="D185" s="284"/>
      <c r="E185" s="205" t="s">
        <v>199</v>
      </c>
      <c r="F185" s="283" t="s">
        <v>384</v>
      </c>
      <c r="G185" s="284"/>
    </row>
    <row r="186" spans="1:7" ht="25.5">
      <c r="A186" s="283" t="s">
        <v>385</v>
      </c>
      <c r="B186" s="284"/>
      <c r="C186" s="285">
        <v>175.36</v>
      </c>
      <c r="D186" s="284"/>
      <c r="E186" s="205" t="s">
        <v>199</v>
      </c>
      <c r="F186" s="283" t="s">
        <v>322</v>
      </c>
      <c r="G186" s="284"/>
    </row>
    <row r="187" spans="1:7" ht="25.5">
      <c r="A187" s="283" t="s">
        <v>386</v>
      </c>
      <c r="B187" s="284"/>
      <c r="C187" s="285">
        <v>326.36</v>
      </c>
      <c r="D187" s="284"/>
      <c r="E187" s="205" t="s">
        <v>317</v>
      </c>
      <c r="F187" s="283" t="s">
        <v>276</v>
      </c>
      <c r="G187" s="284"/>
    </row>
    <row r="188" spans="1:7" ht="25.5">
      <c r="A188" s="283" t="s">
        <v>387</v>
      </c>
      <c r="B188" s="284"/>
      <c r="C188" s="285">
        <v>326.36</v>
      </c>
      <c r="D188" s="284"/>
      <c r="E188" s="205" t="s">
        <v>317</v>
      </c>
      <c r="F188" s="283" t="s">
        <v>322</v>
      </c>
      <c r="G188" s="284"/>
    </row>
    <row r="189" spans="1:7" ht="25.5">
      <c r="A189" s="283" t="s">
        <v>387</v>
      </c>
      <c r="B189" s="284"/>
      <c r="C189" s="285">
        <v>326.36</v>
      </c>
      <c r="D189" s="284"/>
      <c r="E189" s="205" t="s">
        <v>317</v>
      </c>
      <c r="F189" s="283" t="s">
        <v>287</v>
      </c>
      <c r="G189" s="284"/>
    </row>
    <row r="190" spans="1:7" ht="25.5">
      <c r="A190" s="283" t="s">
        <v>387</v>
      </c>
      <c r="B190" s="284"/>
      <c r="C190" s="285">
        <v>326.36</v>
      </c>
      <c r="D190" s="284"/>
      <c r="E190" s="205" t="s">
        <v>317</v>
      </c>
      <c r="F190" s="283" t="s">
        <v>235</v>
      </c>
      <c r="G190" s="284"/>
    </row>
    <row r="191" spans="1:7" ht="25.5">
      <c r="A191" s="283" t="s">
        <v>387</v>
      </c>
      <c r="B191" s="284"/>
      <c r="C191" s="285">
        <v>326.36</v>
      </c>
      <c r="D191" s="284"/>
      <c r="E191" s="205" t="s">
        <v>317</v>
      </c>
      <c r="F191" s="283" t="s">
        <v>254</v>
      </c>
      <c r="G191" s="284"/>
    </row>
    <row r="192" spans="1:7" ht="25.5">
      <c r="A192" s="283" t="s">
        <v>387</v>
      </c>
      <c r="B192" s="284"/>
      <c r="C192" s="285">
        <v>326.36</v>
      </c>
      <c r="D192" s="284"/>
      <c r="E192" s="205" t="s">
        <v>317</v>
      </c>
      <c r="F192" s="283" t="s">
        <v>351</v>
      </c>
      <c r="G192" s="284"/>
    </row>
    <row r="193" spans="1:7" ht="25.5">
      <c r="A193" s="283" t="s">
        <v>388</v>
      </c>
      <c r="B193" s="284"/>
      <c r="C193" s="285">
        <v>379.04</v>
      </c>
      <c r="D193" s="284"/>
      <c r="E193" s="205" t="s">
        <v>187</v>
      </c>
      <c r="F193" s="283" t="s">
        <v>300</v>
      </c>
      <c r="G193" s="284"/>
    </row>
    <row r="194" spans="1:7" ht="25.5">
      <c r="A194" s="283" t="s">
        <v>389</v>
      </c>
      <c r="B194" s="284"/>
      <c r="C194" s="285">
        <v>131.52000000000001</v>
      </c>
      <c r="D194" s="284"/>
      <c r="E194" s="205" t="s">
        <v>347</v>
      </c>
      <c r="F194" s="283" t="s">
        <v>256</v>
      </c>
      <c r="G194" s="284"/>
    </row>
    <row r="195" spans="1:7" ht="25.5">
      <c r="A195" s="283" t="s">
        <v>390</v>
      </c>
      <c r="B195" s="284"/>
      <c r="C195" s="285">
        <v>131.52000000000001</v>
      </c>
      <c r="D195" s="284"/>
      <c r="E195" s="205" t="s">
        <v>347</v>
      </c>
      <c r="F195" s="283" t="s">
        <v>247</v>
      </c>
      <c r="G195" s="284"/>
    </row>
    <row r="196" spans="1:7" ht="25.5">
      <c r="A196" s="283" t="s">
        <v>390</v>
      </c>
      <c r="B196" s="284"/>
      <c r="C196" s="285">
        <v>131.52000000000001</v>
      </c>
      <c r="D196" s="284"/>
      <c r="E196" s="205" t="s">
        <v>347</v>
      </c>
      <c r="F196" s="283" t="s">
        <v>249</v>
      </c>
      <c r="G196" s="284"/>
    </row>
    <row r="197" spans="1:7" ht="25.5">
      <c r="A197" s="283" t="s">
        <v>390</v>
      </c>
      <c r="B197" s="284"/>
      <c r="C197" s="285">
        <v>131.52000000000001</v>
      </c>
      <c r="D197" s="284"/>
      <c r="E197" s="205" t="s">
        <v>347</v>
      </c>
      <c r="F197" s="283" t="s">
        <v>252</v>
      </c>
      <c r="G197" s="284"/>
    </row>
    <row r="198" spans="1:7" ht="25.5">
      <c r="A198" s="283" t="s">
        <v>391</v>
      </c>
      <c r="B198" s="284"/>
      <c r="C198" s="285">
        <v>226.86</v>
      </c>
      <c r="D198" s="284"/>
      <c r="E198" s="205" t="s">
        <v>392</v>
      </c>
      <c r="F198" s="283" t="s">
        <v>300</v>
      </c>
      <c r="G198" s="284"/>
    </row>
    <row r="199" spans="1:7" ht="25.5">
      <c r="A199" s="283" t="s">
        <v>393</v>
      </c>
      <c r="B199" s="284"/>
      <c r="C199" s="285">
        <v>244.8</v>
      </c>
      <c r="D199" s="284"/>
      <c r="E199" s="205" t="s">
        <v>344</v>
      </c>
      <c r="F199" s="283" t="s">
        <v>300</v>
      </c>
      <c r="G199" s="284"/>
    </row>
    <row r="200" spans="1:7" ht="25.5">
      <c r="A200" s="283" t="s">
        <v>393</v>
      </c>
      <c r="B200" s="284"/>
      <c r="C200" s="285">
        <v>244.8</v>
      </c>
      <c r="D200" s="284"/>
      <c r="E200" s="205" t="s">
        <v>344</v>
      </c>
      <c r="F200" s="283" t="s">
        <v>254</v>
      </c>
      <c r="G200" s="284"/>
    </row>
    <row r="201" spans="1:7" ht="25.5">
      <c r="A201" s="283" t="s">
        <v>394</v>
      </c>
      <c r="B201" s="284"/>
      <c r="C201" s="285">
        <v>292.8</v>
      </c>
      <c r="D201" s="284"/>
      <c r="E201" s="205" t="s">
        <v>344</v>
      </c>
      <c r="F201" s="283" t="s">
        <v>276</v>
      </c>
      <c r="G201" s="284"/>
    </row>
    <row r="202" spans="1:7" ht="25.5">
      <c r="A202" s="283" t="s">
        <v>394</v>
      </c>
      <c r="B202" s="284"/>
      <c r="C202" s="285">
        <v>292.8</v>
      </c>
      <c r="D202" s="284"/>
      <c r="E202" s="205" t="s">
        <v>344</v>
      </c>
      <c r="F202" s="283" t="s">
        <v>252</v>
      </c>
      <c r="G202" s="284"/>
    </row>
    <row r="203" spans="1:7" ht="25.5">
      <c r="A203" s="283" t="s">
        <v>395</v>
      </c>
      <c r="B203" s="284"/>
      <c r="C203" s="285">
        <v>292.8</v>
      </c>
      <c r="D203" s="284"/>
      <c r="E203" s="205" t="s">
        <v>344</v>
      </c>
      <c r="F203" s="283" t="s">
        <v>281</v>
      </c>
      <c r="G203" s="284"/>
    </row>
    <row r="204" spans="1:7" ht="25.5">
      <c r="A204" s="283" t="s">
        <v>395</v>
      </c>
      <c r="B204" s="284"/>
      <c r="C204" s="285">
        <v>292.8</v>
      </c>
      <c r="D204" s="284"/>
      <c r="E204" s="205" t="s">
        <v>344</v>
      </c>
      <c r="F204" s="283" t="s">
        <v>381</v>
      </c>
      <c r="G204" s="284"/>
    </row>
    <row r="205" spans="1:7" ht="25.5">
      <c r="A205" s="283" t="s">
        <v>395</v>
      </c>
      <c r="B205" s="284"/>
      <c r="C205" s="285">
        <v>292.8</v>
      </c>
      <c r="D205" s="284"/>
      <c r="E205" s="205" t="s">
        <v>344</v>
      </c>
      <c r="F205" s="283" t="s">
        <v>264</v>
      </c>
      <c r="G205" s="284"/>
    </row>
    <row r="206" spans="1:7" ht="25.5">
      <c r="A206" s="283" t="s">
        <v>396</v>
      </c>
      <c r="B206" s="284"/>
      <c r="C206" s="285">
        <v>379.04</v>
      </c>
      <c r="D206" s="284"/>
      <c r="E206" s="205" t="s">
        <v>187</v>
      </c>
      <c r="F206" s="283" t="s">
        <v>261</v>
      </c>
      <c r="G206" s="284"/>
    </row>
    <row r="207" spans="1:7" ht="25.5">
      <c r="A207" s="283" t="s">
        <v>397</v>
      </c>
      <c r="B207" s="284"/>
      <c r="C207" s="285">
        <v>439.2</v>
      </c>
      <c r="D207" s="284"/>
      <c r="E207" s="205" t="s">
        <v>398</v>
      </c>
      <c r="F207" s="283" t="s">
        <v>293</v>
      </c>
      <c r="G207" s="284"/>
    </row>
    <row r="208" spans="1:7">
      <c r="A208" s="286"/>
      <c r="B208" s="284"/>
      <c r="C208" s="287">
        <v>40684.82</v>
      </c>
      <c r="D208" s="284"/>
      <c r="E208" s="206"/>
      <c r="F208" s="286"/>
      <c r="G208" s="284"/>
    </row>
    <row r="209" spans="1:7">
      <c r="A209" s="288"/>
      <c r="B209" s="288"/>
      <c r="C209" s="288"/>
      <c r="D209" s="288"/>
      <c r="E209" s="288"/>
      <c r="F209" s="288"/>
      <c r="G209" s="288"/>
    </row>
    <row r="210" spans="1:7" ht="25.5">
      <c r="A210" s="289" t="s">
        <v>172</v>
      </c>
      <c r="B210" s="284"/>
      <c r="C210" s="289" t="s">
        <v>173</v>
      </c>
      <c r="D210" s="284"/>
      <c r="E210" s="204" t="s">
        <v>174</v>
      </c>
      <c r="F210" s="289" t="s">
        <v>175</v>
      </c>
      <c r="G210" s="284"/>
    </row>
    <row r="211" spans="1:7" ht="25.5">
      <c r="A211" s="283" t="s">
        <v>400</v>
      </c>
      <c r="B211" s="284"/>
      <c r="C211" s="285">
        <v>1002.46</v>
      </c>
      <c r="D211" s="284"/>
      <c r="E211" s="205" t="s">
        <v>231</v>
      </c>
      <c r="F211" s="283" t="s">
        <v>401</v>
      </c>
      <c r="G211" s="284"/>
    </row>
    <row r="212" spans="1:7" ht="25.5">
      <c r="A212" s="283" t="s">
        <v>402</v>
      </c>
      <c r="B212" s="284"/>
      <c r="C212" s="285">
        <v>120.9</v>
      </c>
      <c r="D212" s="284"/>
      <c r="E212" s="205" t="s">
        <v>223</v>
      </c>
      <c r="F212" s="283" t="s">
        <v>264</v>
      </c>
      <c r="G212" s="284"/>
    </row>
    <row r="213" spans="1:7" ht="25.5">
      <c r="A213" s="283" t="s">
        <v>403</v>
      </c>
      <c r="B213" s="284"/>
      <c r="C213" s="285">
        <v>839</v>
      </c>
      <c r="D213" s="284"/>
      <c r="E213" s="205" t="s">
        <v>297</v>
      </c>
      <c r="F213" s="283" t="s">
        <v>300</v>
      </c>
      <c r="G213" s="284"/>
    </row>
    <row r="214" spans="1:7" ht="25.5">
      <c r="A214" s="283" t="s">
        <v>404</v>
      </c>
      <c r="B214" s="284"/>
      <c r="C214" s="285">
        <v>4604</v>
      </c>
      <c r="D214" s="284"/>
      <c r="E214" s="205" t="s">
        <v>278</v>
      </c>
      <c r="F214" s="283" t="s">
        <v>405</v>
      </c>
      <c r="G214" s="284"/>
    </row>
    <row r="215" spans="1:7" ht="25.5">
      <c r="A215" s="283" t="s">
        <v>406</v>
      </c>
      <c r="B215" s="284"/>
      <c r="C215" s="285">
        <v>2951.46</v>
      </c>
      <c r="D215" s="284"/>
      <c r="E215" s="205" t="s">
        <v>289</v>
      </c>
      <c r="F215" s="283" t="s">
        <v>407</v>
      </c>
      <c r="G215" s="284"/>
    </row>
    <row r="216" spans="1:7" ht="25.5">
      <c r="A216" s="283" t="s">
        <v>408</v>
      </c>
      <c r="B216" s="284"/>
      <c r="C216" s="285">
        <v>839</v>
      </c>
      <c r="D216" s="284"/>
      <c r="E216" s="205" t="s">
        <v>211</v>
      </c>
      <c r="F216" s="283" t="s">
        <v>409</v>
      </c>
      <c r="G216" s="284"/>
    </row>
    <row r="217" spans="1:7" ht="25.5">
      <c r="A217" s="283" t="s">
        <v>410</v>
      </c>
      <c r="B217" s="284"/>
      <c r="C217" s="285">
        <v>151.19999999999999</v>
      </c>
      <c r="D217" s="284"/>
      <c r="E217" s="205" t="s">
        <v>317</v>
      </c>
      <c r="F217" s="283" t="s">
        <v>261</v>
      </c>
      <c r="G217" s="284"/>
    </row>
    <row r="218" spans="1:7" ht="25.5">
      <c r="A218" s="283" t="s">
        <v>410</v>
      </c>
      <c r="B218" s="284"/>
      <c r="C218" s="285">
        <v>151.19999999999999</v>
      </c>
      <c r="D218" s="284"/>
      <c r="E218" s="205" t="s">
        <v>317</v>
      </c>
      <c r="F218" s="283" t="s">
        <v>319</v>
      </c>
      <c r="G218" s="284"/>
    </row>
    <row r="219" spans="1:7" ht="25.5">
      <c r="A219" s="283" t="s">
        <v>410</v>
      </c>
      <c r="B219" s="284"/>
      <c r="C219" s="285">
        <v>151.19999999999999</v>
      </c>
      <c r="D219" s="284"/>
      <c r="E219" s="205" t="s">
        <v>317</v>
      </c>
      <c r="F219" s="283" t="s">
        <v>285</v>
      </c>
      <c r="G219" s="284"/>
    </row>
    <row r="220" spans="1:7" ht="25.5">
      <c r="A220" s="283" t="s">
        <v>410</v>
      </c>
      <c r="B220" s="284"/>
      <c r="C220" s="285">
        <v>151.19999999999999</v>
      </c>
      <c r="D220" s="284"/>
      <c r="E220" s="205" t="s">
        <v>317</v>
      </c>
      <c r="F220" s="283" t="s">
        <v>320</v>
      </c>
      <c r="G220" s="284"/>
    </row>
    <row r="221" spans="1:7" ht="25.5">
      <c r="A221" s="283" t="s">
        <v>410</v>
      </c>
      <c r="B221" s="284"/>
      <c r="C221" s="285">
        <v>151.19999999999999</v>
      </c>
      <c r="D221" s="284"/>
      <c r="E221" s="205" t="s">
        <v>317</v>
      </c>
      <c r="F221" s="283" t="s">
        <v>285</v>
      </c>
      <c r="G221" s="284"/>
    </row>
    <row r="222" spans="1:7" ht="25.5">
      <c r="A222" s="283" t="s">
        <v>410</v>
      </c>
      <c r="B222" s="284"/>
      <c r="C222" s="285">
        <v>151.19999999999999</v>
      </c>
      <c r="D222" s="284"/>
      <c r="E222" s="205" t="s">
        <v>317</v>
      </c>
      <c r="F222" s="283" t="s">
        <v>322</v>
      </c>
      <c r="G222" s="284"/>
    </row>
    <row r="223" spans="1:7" ht="25.5">
      <c r="A223" s="283" t="s">
        <v>410</v>
      </c>
      <c r="B223" s="284"/>
      <c r="C223" s="285">
        <v>151.19999999999999</v>
      </c>
      <c r="D223" s="284"/>
      <c r="E223" s="205" t="s">
        <v>317</v>
      </c>
      <c r="F223" s="283" t="s">
        <v>324</v>
      </c>
      <c r="G223" s="284"/>
    </row>
    <row r="224" spans="1:7" ht="25.5">
      <c r="A224" s="283" t="s">
        <v>410</v>
      </c>
      <c r="B224" s="284"/>
      <c r="C224" s="285">
        <v>151.19999999999999</v>
      </c>
      <c r="D224" s="284"/>
      <c r="E224" s="205" t="s">
        <v>317</v>
      </c>
      <c r="F224" s="283" t="s">
        <v>325</v>
      </c>
      <c r="G224" s="284"/>
    </row>
    <row r="225" spans="1:7" ht="25.5">
      <c r="A225" s="283" t="s">
        <v>410</v>
      </c>
      <c r="B225" s="284"/>
      <c r="C225" s="285">
        <v>151.19999999999999</v>
      </c>
      <c r="D225" s="284"/>
      <c r="E225" s="205" t="s">
        <v>317</v>
      </c>
      <c r="F225" s="283" t="s">
        <v>247</v>
      </c>
      <c r="G225" s="284"/>
    </row>
    <row r="226" spans="1:7" ht="25.5">
      <c r="A226" s="283" t="s">
        <v>411</v>
      </c>
      <c r="B226" s="284"/>
      <c r="C226" s="285">
        <v>250</v>
      </c>
      <c r="D226" s="284"/>
      <c r="E226" s="205" t="s">
        <v>187</v>
      </c>
      <c r="F226" s="283" t="s">
        <v>329</v>
      </c>
      <c r="G226" s="284"/>
    </row>
    <row r="227" spans="1:7" ht="25.5">
      <c r="A227" s="283" t="s">
        <v>412</v>
      </c>
      <c r="B227" s="284"/>
      <c r="C227" s="285">
        <v>250</v>
      </c>
      <c r="D227" s="284"/>
      <c r="E227" s="205" t="s">
        <v>187</v>
      </c>
      <c r="F227" s="283" t="s">
        <v>330</v>
      </c>
      <c r="G227" s="284"/>
    </row>
    <row r="228" spans="1:7" ht="25.5">
      <c r="A228" s="283" t="s">
        <v>412</v>
      </c>
      <c r="B228" s="284"/>
      <c r="C228" s="285">
        <v>250</v>
      </c>
      <c r="D228" s="284"/>
      <c r="E228" s="205" t="s">
        <v>187</v>
      </c>
      <c r="F228" s="283" t="s">
        <v>331</v>
      </c>
      <c r="G228" s="284"/>
    </row>
    <row r="229" spans="1:7" ht="25.5">
      <c r="A229" s="283" t="s">
        <v>412</v>
      </c>
      <c r="B229" s="284"/>
      <c r="C229" s="285">
        <v>250</v>
      </c>
      <c r="D229" s="284"/>
      <c r="E229" s="205" t="s">
        <v>187</v>
      </c>
      <c r="F229" s="283" t="s">
        <v>332</v>
      </c>
      <c r="G229" s="284"/>
    </row>
    <row r="230" spans="1:7" ht="25.5">
      <c r="A230" s="283" t="s">
        <v>412</v>
      </c>
      <c r="B230" s="284"/>
      <c r="C230" s="285">
        <v>250</v>
      </c>
      <c r="D230" s="284"/>
      <c r="E230" s="205" t="s">
        <v>187</v>
      </c>
      <c r="F230" s="283" t="s">
        <v>239</v>
      </c>
      <c r="G230" s="284"/>
    </row>
    <row r="231" spans="1:7" ht="25.5">
      <c r="A231" s="283" t="s">
        <v>412</v>
      </c>
      <c r="B231" s="284"/>
      <c r="C231" s="285">
        <v>250</v>
      </c>
      <c r="D231" s="284"/>
      <c r="E231" s="205" t="s">
        <v>187</v>
      </c>
      <c r="F231" s="283" t="s">
        <v>333</v>
      </c>
      <c r="G231" s="284"/>
    </row>
    <row r="232" spans="1:7" ht="25.5">
      <c r="A232" s="283" t="s">
        <v>412</v>
      </c>
      <c r="B232" s="284"/>
      <c r="C232" s="285">
        <v>250</v>
      </c>
      <c r="D232" s="284"/>
      <c r="E232" s="205" t="s">
        <v>187</v>
      </c>
      <c r="F232" s="283" t="s">
        <v>334</v>
      </c>
      <c r="G232" s="284"/>
    </row>
    <row r="233" spans="1:7" ht="25.5">
      <c r="A233" s="283" t="s">
        <v>413</v>
      </c>
      <c r="B233" s="284"/>
      <c r="C233" s="285">
        <v>3517.1</v>
      </c>
      <c r="D233" s="284"/>
      <c r="E233" s="205" t="s">
        <v>350</v>
      </c>
      <c r="F233" s="283" t="s">
        <v>414</v>
      </c>
      <c r="G233" s="284"/>
    </row>
    <row r="234" spans="1:7" ht="25.5">
      <c r="A234" s="283" t="s">
        <v>415</v>
      </c>
      <c r="B234" s="284"/>
      <c r="C234" s="285">
        <v>968.33</v>
      </c>
      <c r="D234" s="284"/>
      <c r="E234" s="205" t="s">
        <v>201</v>
      </c>
      <c r="F234" s="283" t="s">
        <v>416</v>
      </c>
      <c r="G234" s="284"/>
    </row>
    <row r="235" spans="1:7" ht="25.5">
      <c r="A235" s="283" t="s">
        <v>417</v>
      </c>
      <c r="B235" s="284"/>
      <c r="C235" s="285">
        <v>280.5</v>
      </c>
      <c r="D235" s="284"/>
      <c r="E235" s="205" t="s">
        <v>350</v>
      </c>
      <c r="F235" s="283" t="s">
        <v>351</v>
      </c>
      <c r="G235" s="284"/>
    </row>
    <row r="236" spans="1:7" ht="25.5">
      <c r="A236" s="283" t="s">
        <v>418</v>
      </c>
      <c r="B236" s="284"/>
      <c r="C236" s="285">
        <v>742.44</v>
      </c>
      <c r="D236" s="284"/>
      <c r="E236" s="205" t="s">
        <v>184</v>
      </c>
      <c r="F236" s="283" t="s">
        <v>261</v>
      </c>
      <c r="G236" s="284"/>
    </row>
    <row r="237" spans="1:7" ht="25.5">
      <c r="A237" s="283" t="s">
        <v>419</v>
      </c>
      <c r="B237" s="284"/>
      <c r="C237" s="285">
        <v>480</v>
      </c>
      <c r="D237" s="284"/>
      <c r="E237" s="205" t="s">
        <v>184</v>
      </c>
      <c r="F237" s="283" t="s">
        <v>310</v>
      </c>
      <c r="G237" s="284"/>
    </row>
    <row r="238" spans="1:7" ht="25.5">
      <c r="A238" s="283" t="s">
        <v>419</v>
      </c>
      <c r="B238" s="284"/>
      <c r="C238" s="285">
        <v>480</v>
      </c>
      <c r="D238" s="284"/>
      <c r="E238" s="205" t="s">
        <v>184</v>
      </c>
      <c r="F238" s="283" t="s">
        <v>356</v>
      </c>
      <c r="G238" s="284"/>
    </row>
    <row r="239" spans="1:7" ht="25.5">
      <c r="A239" s="283" t="s">
        <v>419</v>
      </c>
      <c r="B239" s="284"/>
      <c r="C239" s="285">
        <v>480</v>
      </c>
      <c r="D239" s="284"/>
      <c r="E239" s="205" t="s">
        <v>184</v>
      </c>
      <c r="F239" s="283" t="s">
        <v>315</v>
      </c>
      <c r="G239" s="284"/>
    </row>
    <row r="240" spans="1:7" ht="25.5">
      <c r="A240" s="283" t="s">
        <v>419</v>
      </c>
      <c r="B240" s="284"/>
      <c r="C240" s="285">
        <v>480</v>
      </c>
      <c r="D240" s="284"/>
      <c r="E240" s="205" t="s">
        <v>184</v>
      </c>
      <c r="F240" s="283" t="s">
        <v>304</v>
      </c>
      <c r="G240" s="284"/>
    </row>
    <row r="241" spans="1:7" ht="25.5">
      <c r="A241" s="283" t="s">
        <v>420</v>
      </c>
      <c r="B241" s="284"/>
      <c r="C241" s="285">
        <v>454.9</v>
      </c>
      <c r="D241" s="284"/>
      <c r="E241" s="205" t="s">
        <v>184</v>
      </c>
      <c r="F241" s="283" t="s">
        <v>351</v>
      </c>
      <c r="G241" s="284"/>
    </row>
    <row r="242" spans="1:7" ht="25.5">
      <c r="A242" s="283" t="s">
        <v>420</v>
      </c>
      <c r="B242" s="284"/>
      <c r="C242" s="285">
        <v>479.8</v>
      </c>
      <c r="D242" s="284"/>
      <c r="E242" s="205" t="s">
        <v>184</v>
      </c>
      <c r="F242" s="283" t="s">
        <v>361</v>
      </c>
      <c r="G242" s="284"/>
    </row>
    <row r="243" spans="1:7" ht="25.5">
      <c r="A243" s="283" t="s">
        <v>420</v>
      </c>
      <c r="B243" s="284"/>
      <c r="C243" s="285">
        <v>511.8</v>
      </c>
      <c r="D243" s="284"/>
      <c r="E243" s="205" t="s">
        <v>184</v>
      </c>
      <c r="F243" s="283" t="s">
        <v>362</v>
      </c>
      <c r="G243" s="284"/>
    </row>
    <row r="244" spans="1:7" ht="25.5">
      <c r="A244" s="283" t="s">
        <v>421</v>
      </c>
      <c r="B244" s="284"/>
      <c r="C244" s="285">
        <v>284.97000000000003</v>
      </c>
      <c r="D244" s="284"/>
      <c r="E244" s="205" t="s">
        <v>184</v>
      </c>
      <c r="F244" s="283" t="s">
        <v>365</v>
      </c>
      <c r="G244" s="284"/>
    </row>
    <row r="245" spans="1:7" ht="25.5">
      <c r="A245" s="283" t="s">
        <v>422</v>
      </c>
      <c r="B245" s="284"/>
      <c r="C245" s="285">
        <v>444.96</v>
      </c>
      <c r="D245" s="284"/>
      <c r="E245" s="205" t="s">
        <v>184</v>
      </c>
      <c r="F245" s="283" t="s">
        <v>365</v>
      </c>
      <c r="G245" s="284"/>
    </row>
    <row r="246" spans="1:7" ht="25.5">
      <c r="A246" s="283" t="s">
        <v>423</v>
      </c>
      <c r="B246" s="284"/>
      <c r="C246" s="285">
        <v>729.9</v>
      </c>
      <c r="D246" s="284"/>
      <c r="E246" s="205" t="s">
        <v>184</v>
      </c>
      <c r="F246" s="283" t="s">
        <v>367</v>
      </c>
      <c r="G246" s="284"/>
    </row>
    <row r="247" spans="1:7" ht="25.5">
      <c r="A247" s="283" t="s">
        <v>424</v>
      </c>
      <c r="B247" s="284"/>
      <c r="C247" s="285">
        <v>729.9</v>
      </c>
      <c r="D247" s="284"/>
      <c r="E247" s="205" t="s">
        <v>184</v>
      </c>
      <c r="F247" s="283" t="s">
        <v>369</v>
      </c>
      <c r="G247" s="284"/>
    </row>
    <row r="248" spans="1:7" ht="25.5">
      <c r="A248" s="283" t="s">
        <v>424</v>
      </c>
      <c r="B248" s="284"/>
      <c r="C248" s="285">
        <v>729.9</v>
      </c>
      <c r="D248" s="284"/>
      <c r="E248" s="205" t="s">
        <v>184</v>
      </c>
      <c r="F248" s="283" t="s">
        <v>370</v>
      </c>
      <c r="G248" s="284"/>
    </row>
    <row r="249" spans="1:7" ht="25.5">
      <c r="A249" s="283" t="s">
        <v>424</v>
      </c>
      <c r="B249" s="284"/>
      <c r="C249" s="285">
        <v>729.9</v>
      </c>
      <c r="D249" s="284"/>
      <c r="E249" s="205" t="s">
        <v>184</v>
      </c>
      <c r="F249" s="283" t="s">
        <v>242</v>
      </c>
      <c r="G249" s="284"/>
    </row>
    <row r="250" spans="1:7" ht="25.5">
      <c r="A250" s="283" t="s">
        <v>424</v>
      </c>
      <c r="B250" s="284"/>
      <c r="C250" s="285">
        <v>729.9</v>
      </c>
      <c r="D250" s="284"/>
      <c r="E250" s="205" t="s">
        <v>184</v>
      </c>
      <c r="F250" s="283" t="s">
        <v>293</v>
      </c>
      <c r="G250" s="284"/>
    </row>
    <row r="251" spans="1:7" ht="25.5">
      <c r="A251" s="283" t="s">
        <v>424</v>
      </c>
      <c r="B251" s="284"/>
      <c r="C251" s="285">
        <v>729.9</v>
      </c>
      <c r="D251" s="284"/>
      <c r="E251" s="205" t="s">
        <v>184</v>
      </c>
      <c r="F251" s="283" t="s">
        <v>239</v>
      </c>
      <c r="G251" s="284"/>
    </row>
    <row r="252" spans="1:7" ht="25.5">
      <c r="A252" s="283" t="s">
        <v>424</v>
      </c>
      <c r="B252" s="284"/>
      <c r="C252" s="285">
        <v>729.9</v>
      </c>
      <c r="D252" s="284"/>
      <c r="E252" s="205" t="s">
        <v>184</v>
      </c>
      <c r="F252" s="283" t="s">
        <v>252</v>
      </c>
      <c r="G252" s="284"/>
    </row>
    <row r="253" spans="1:7" ht="25.5">
      <c r="A253" s="283" t="s">
        <v>424</v>
      </c>
      <c r="B253" s="284"/>
      <c r="C253" s="285">
        <v>729.9</v>
      </c>
      <c r="D253" s="284"/>
      <c r="E253" s="205" t="s">
        <v>184</v>
      </c>
      <c r="F253" s="283" t="s">
        <v>247</v>
      </c>
      <c r="G253" s="284"/>
    </row>
    <row r="254" spans="1:7" ht="25.5">
      <c r="A254" s="283" t="s">
        <v>424</v>
      </c>
      <c r="B254" s="284"/>
      <c r="C254" s="285">
        <v>729.9</v>
      </c>
      <c r="D254" s="284"/>
      <c r="E254" s="205" t="s">
        <v>184</v>
      </c>
      <c r="F254" s="283" t="s">
        <v>298</v>
      </c>
      <c r="G254" s="284"/>
    </row>
    <row r="255" spans="1:7" ht="25.5">
      <c r="A255" s="283" t="s">
        <v>424</v>
      </c>
      <c r="B255" s="284"/>
      <c r="C255" s="285">
        <v>729.9</v>
      </c>
      <c r="D255" s="284"/>
      <c r="E255" s="205" t="s">
        <v>184</v>
      </c>
      <c r="F255" s="283" t="s">
        <v>371</v>
      </c>
      <c r="G255" s="284"/>
    </row>
    <row r="256" spans="1:7" ht="25.5">
      <c r="A256" s="283" t="s">
        <v>424</v>
      </c>
      <c r="B256" s="284"/>
      <c r="C256" s="285">
        <v>729.9</v>
      </c>
      <c r="D256" s="284"/>
      <c r="E256" s="205" t="s">
        <v>184</v>
      </c>
      <c r="F256" s="283" t="s">
        <v>330</v>
      </c>
      <c r="G256" s="284"/>
    </row>
    <row r="257" spans="1:7" ht="25.5">
      <c r="A257" s="283" t="s">
        <v>424</v>
      </c>
      <c r="B257" s="284"/>
      <c r="C257" s="285">
        <v>729.9</v>
      </c>
      <c r="D257" s="284"/>
      <c r="E257" s="205" t="s">
        <v>184</v>
      </c>
      <c r="F257" s="283" t="s">
        <v>372</v>
      </c>
      <c r="G257" s="284"/>
    </row>
    <row r="258" spans="1:7" ht="25.5">
      <c r="A258" s="283" t="s">
        <v>425</v>
      </c>
      <c r="B258" s="284"/>
      <c r="C258" s="285">
        <v>384.41</v>
      </c>
      <c r="D258" s="284"/>
      <c r="E258" s="205" t="s">
        <v>208</v>
      </c>
      <c r="F258" s="283" t="s">
        <v>371</v>
      </c>
      <c r="G258" s="284"/>
    </row>
    <row r="259" spans="1:7" ht="25.5">
      <c r="A259" s="283" t="s">
        <v>426</v>
      </c>
      <c r="B259" s="284"/>
      <c r="C259" s="285">
        <v>1754.77</v>
      </c>
      <c r="D259" s="284"/>
      <c r="E259" s="205" t="s">
        <v>201</v>
      </c>
      <c r="F259" s="283" t="s">
        <v>407</v>
      </c>
      <c r="G259" s="284"/>
    </row>
    <row r="260" spans="1:7" ht="25.5">
      <c r="A260" s="283" t="s">
        <v>427</v>
      </c>
      <c r="B260" s="284"/>
      <c r="C260" s="285">
        <v>479.45</v>
      </c>
      <c r="D260" s="284"/>
      <c r="E260" s="205" t="s">
        <v>199</v>
      </c>
      <c r="F260" s="283" t="s">
        <v>384</v>
      </c>
      <c r="G260" s="284"/>
    </row>
    <row r="261" spans="1:7" ht="25.5">
      <c r="A261" s="283" t="s">
        <v>428</v>
      </c>
      <c r="B261" s="284"/>
      <c r="C261" s="285">
        <v>479.45</v>
      </c>
      <c r="D261" s="284"/>
      <c r="E261" s="205" t="s">
        <v>199</v>
      </c>
      <c r="F261" s="283" t="s">
        <v>322</v>
      </c>
      <c r="G261" s="284"/>
    </row>
    <row r="262" spans="1:7" ht="25.5">
      <c r="A262" s="283" t="s">
        <v>429</v>
      </c>
      <c r="B262" s="284"/>
      <c r="C262" s="285">
        <v>228.45</v>
      </c>
      <c r="D262" s="284"/>
      <c r="E262" s="205" t="s">
        <v>317</v>
      </c>
      <c r="F262" s="283" t="s">
        <v>276</v>
      </c>
      <c r="G262" s="284"/>
    </row>
    <row r="263" spans="1:7" ht="25.5">
      <c r="A263" s="283" t="s">
        <v>430</v>
      </c>
      <c r="B263" s="284"/>
      <c r="C263" s="285">
        <v>228.45</v>
      </c>
      <c r="D263" s="284"/>
      <c r="E263" s="205" t="s">
        <v>317</v>
      </c>
      <c r="F263" s="283" t="s">
        <v>322</v>
      </c>
      <c r="G263" s="284"/>
    </row>
    <row r="264" spans="1:7" ht="25.5">
      <c r="A264" s="283" t="s">
        <v>430</v>
      </c>
      <c r="B264" s="284"/>
      <c r="C264" s="285">
        <v>228.45</v>
      </c>
      <c r="D264" s="284"/>
      <c r="E264" s="205" t="s">
        <v>317</v>
      </c>
      <c r="F264" s="283" t="s">
        <v>287</v>
      </c>
      <c r="G264" s="284"/>
    </row>
    <row r="265" spans="1:7" ht="25.5">
      <c r="A265" s="283" t="s">
        <v>430</v>
      </c>
      <c r="B265" s="284"/>
      <c r="C265" s="285">
        <v>228.45</v>
      </c>
      <c r="D265" s="284"/>
      <c r="E265" s="205" t="s">
        <v>317</v>
      </c>
      <c r="F265" s="283" t="s">
        <v>235</v>
      </c>
      <c r="G265" s="284"/>
    </row>
    <row r="266" spans="1:7" ht="25.5">
      <c r="A266" s="283" t="s">
        <v>430</v>
      </c>
      <c r="B266" s="284"/>
      <c r="C266" s="285">
        <v>228.45</v>
      </c>
      <c r="D266" s="284"/>
      <c r="E266" s="205" t="s">
        <v>317</v>
      </c>
      <c r="F266" s="283" t="s">
        <v>254</v>
      </c>
      <c r="G266" s="284"/>
    </row>
    <row r="267" spans="1:7" ht="25.5">
      <c r="A267" s="283" t="s">
        <v>430</v>
      </c>
      <c r="B267" s="284"/>
      <c r="C267" s="285">
        <v>228.45</v>
      </c>
      <c r="D267" s="284"/>
      <c r="E267" s="205" t="s">
        <v>317</v>
      </c>
      <c r="F267" s="283" t="s">
        <v>351</v>
      </c>
      <c r="G267" s="284"/>
    </row>
    <row r="268" spans="1:7" ht="25.5">
      <c r="A268" s="283" t="s">
        <v>431</v>
      </c>
      <c r="B268" s="284"/>
      <c r="C268" s="285">
        <v>562.44000000000005</v>
      </c>
      <c r="D268" s="284"/>
      <c r="E268" s="205" t="s">
        <v>187</v>
      </c>
      <c r="F268" s="283" t="s">
        <v>261</v>
      </c>
      <c r="G268" s="284"/>
    </row>
    <row r="269" spans="1:7" ht="25.5">
      <c r="A269" s="283" t="s">
        <v>432</v>
      </c>
      <c r="B269" s="284"/>
      <c r="C269" s="285">
        <v>400</v>
      </c>
      <c r="D269" s="284"/>
      <c r="E269" s="205" t="s">
        <v>347</v>
      </c>
      <c r="F269" s="283" t="s">
        <v>256</v>
      </c>
      <c r="G269" s="284"/>
    </row>
    <row r="270" spans="1:7" ht="25.5">
      <c r="A270" s="283" t="s">
        <v>433</v>
      </c>
      <c r="B270" s="284"/>
      <c r="C270" s="285">
        <v>400</v>
      </c>
      <c r="D270" s="284"/>
      <c r="E270" s="205" t="s">
        <v>347</v>
      </c>
      <c r="F270" s="283" t="s">
        <v>247</v>
      </c>
      <c r="G270" s="284"/>
    </row>
    <row r="271" spans="1:7" ht="25.5">
      <c r="A271" s="283" t="s">
        <v>433</v>
      </c>
      <c r="B271" s="284"/>
      <c r="C271" s="285">
        <v>400</v>
      </c>
      <c r="D271" s="284"/>
      <c r="E271" s="205" t="s">
        <v>347</v>
      </c>
      <c r="F271" s="283" t="s">
        <v>249</v>
      </c>
      <c r="G271" s="284"/>
    </row>
    <row r="272" spans="1:7" ht="25.5">
      <c r="A272" s="283" t="s">
        <v>433</v>
      </c>
      <c r="B272" s="284"/>
      <c r="C272" s="285">
        <v>400</v>
      </c>
      <c r="D272" s="284"/>
      <c r="E272" s="205" t="s">
        <v>347</v>
      </c>
      <c r="F272" s="283" t="s">
        <v>252</v>
      </c>
      <c r="G272" s="284"/>
    </row>
    <row r="273" spans="1:7" ht="25.5">
      <c r="A273" s="283" t="s">
        <v>434</v>
      </c>
      <c r="B273" s="284"/>
      <c r="C273" s="285">
        <v>498</v>
      </c>
      <c r="D273" s="284"/>
      <c r="E273" s="205" t="s">
        <v>344</v>
      </c>
      <c r="F273" s="283" t="s">
        <v>254</v>
      </c>
      <c r="G273" s="284"/>
    </row>
    <row r="274" spans="1:7">
      <c r="A274" s="286"/>
      <c r="B274" s="284"/>
      <c r="C274" s="287">
        <v>38960.44</v>
      </c>
      <c r="D274" s="284"/>
      <c r="E274" s="206"/>
      <c r="F274" s="286"/>
      <c r="G274" s="284"/>
    </row>
    <row r="275" spans="1:7">
      <c r="A275" s="288"/>
      <c r="B275" s="288"/>
      <c r="C275" s="288"/>
      <c r="D275" s="288"/>
      <c r="E275" s="288"/>
      <c r="F275" s="288"/>
      <c r="G275" s="288"/>
    </row>
    <row r="276" spans="1:7" ht="25.5">
      <c r="A276" s="289" t="s">
        <v>172</v>
      </c>
      <c r="B276" s="284"/>
      <c r="C276" s="289" t="s">
        <v>173</v>
      </c>
      <c r="D276" s="284"/>
      <c r="E276" s="204" t="s">
        <v>174</v>
      </c>
      <c r="F276" s="289" t="s">
        <v>175</v>
      </c>
      <c r="G276" s="284"/>
    </row>
    <row r="277" spans="1:7" ht="25.5">
      <c r="A277" s="283" t="s">
        <v>436</v>
      </c>
      <c r="B277" s="284"/>
      <c r="C277" s="285">
        <v>50</v>
      </c>
      <c r="D277" s="284"/>
      <c r="E277" s="205" t="s">
        <v>223</v>
      </c>
      <c r="F277" s="283" t="s">
        <v>264</v>
      </c>
      <c r="G277" s="284"/>
    </row>
    <row r="278" spans="1:7" ht="25.5">
      <c r="A278" s="283" t="s">
        <v>437</v>
      </c>
      <c r="B278" s="284"/>
      <c r="C278" s="285">
        <v>1136.76</v>
      </c>
      <c r="D278" s="284"/>
      <c r="E278" s="205" t="s">
        <v>289</v>
      </c>
      <c r="F278" s="283" t="s">
        <v>407</v>
      </c>
      <c r="G278" s="284"/>
    </row>
    <row r="279" spans="1:7" ht="25.5">
      <c r="A279" s="283" t="s">
        <v>438</v>
      </c>
      <c r="B279" s="284"/>
      <c r="C279" s="285">
        <v>62</v>
      </c>
      <c r="D279" s="284"/>
      <c r="E279" s="205" t="s">
        <v>278</v>
      </c>
      <c r="F279" s="283" t="s">
        <v>439</v>
      </c>
      <c r="G279" s="284"/>
    </row>
    <row r="280" spans="1:7" ht="25.5">
      <c r="A280" s="283" t="s">
        <v>440</v>
      </c>
      <c r="B280" s="284"/>
      <c r="C280" s="285">
        <v>1200.06</v>
      </c>
      <c r="D280" s="284"/>
      <c r="E280" s="205" t="s">
        <v>317</v>
      </c>
      <c r="F280" s="283" t="s">
        <v>441</v>
      </c>
      <c r="G280" s="284"/>
    </row>
    <row r="281" spans="1:7" ht="25.5">
      <c r="A281" s="283" t="s">
        <v>442</v>
      </c>
      <c r="B281" s="284"/>
      <c r="C281" s="285">
        <v>60</v>
      </c>
      <c r="D281" s="284"/>
      <c r="E281" s="205" t="s">
        <v>187</v>
      </c>
      <c r="F281" s="283" t="s">
        <v>333</v>
      </c>
      <c r="G281" s="284"/>
    </row>
    <row r="282" spans="1:7" ht="25.5">
      <c r="A282" s="283" t="s">
        <v>443</v>
      </c>
      <c r="B282" s="284"/>
      <c r="C282" s="285">
        <v>2472.9</v>
      </c>
      <c r="D282" s="284"/>
      <c r="E282" s="205" t="s">
        <v>347</v>
      </c>
      <c r="F282" s="283" t="s">
        <v>444</v>
      </c>
      <c r="G282" s="284"/>
    </row>
    <row r="283" spans="1:7" ht="25.5">
      <c r="A283" s="283" t="s">
        <v>445</v>
      </c>
      <c r="B283" s="284"/>
      <c r="C283" s="285">
        <v>488.1</v>
      </c>
      <c r="D283" s="284"/>
      <c r="E283" s="205" t="s">
        <v>446</v>
      </c>
      <c r="F283" s="283" t="s">
        <v>407</v>
      </c>
      <c r="G283" s="284"/>
    </row>
    <row r="284" spans="1:7" ht="25.5">
      <c r="A284" s="283" t="s">
        <v>447</v>
      </c>
      <c r="B284" s="284"/>
      <c r="C284" s="285">
        <v>385.1</v>
      </c>
      <c r="D284" s="284"/>
      <c r="E284" s="205" t="s">
        <v>350</v>
      </c>
      <c r="F284" s="283" t="s">
        <v>448</v>
      </c>
      <c r="G284" s="284"/>
    </row>
    <row r="285" spans="1:7" ht="25.5">
      <c r="A285" s="283" t="s">
        <v>449</v>
      </c>
      <c r="B285" s="284"/>
      <c r="C285" s="285">
        <v>1937</v>
      </c>
      <c r="D285" s="284"/>
      <c r="E285" s="205" t="s">
        <v>350</v>
      </c>
      <c r="F285" s="283" t="s">
        <v>414</v>
      </c>
      <c r="G285" s="284"/>
    </row>
    <row r="286" spans="1:7" ht="25.5">
      <c r="A286" s="283" t="s">
        <v>450</v>
      </c>
      <c r="B286" s="284"/>
      <c r="C286" s="285">
        <v>480</v>
      </c>
      <c r="D286" s="284"/>
      <c r="E286" s="205" t="s">
        <v>350</v>
      </c>
      <c r="F286" s="283" t="s">
        <v>444</v>
      </c>
      <c r="G286" s="284"/>
    </row>
    <row r="287" spans="1:7" ht="25.5">
      <c r="A287" s="283" t="s">
        <v>451</v>
      </c>
      <c r="B287" s="284"/>
      <c r="C287" s="285">
        <v>86.34</v>
      </c>
      <c r="D287" s="284"/>
      <c r="E287" s="205" t="s">
        <v>347</v>
      </c>
      <c r="F287" s="283" t="s">
        <v>348</v>
      </c>
      <c r="G287" s="284"/>
    </row>
    <row r="288" spans="1:7" ht="25.5">
      <c r="A288" s="283" t="s">
        <v>452</v>
      </c>
      <c r="B288" s="284"/>
      <c r="C288" s="285">
        <v>96.26</v>
      </c>
      <c r="D288" s="284"/>
      <c r="E288" s="205" t="s">
        <v>201</v>
      </c>
      <c r="F288" s="283" t="s">
        <v>416</v>
      </c>
      <c r="G288" s="284"/>
    </row>
    <row r="289" spans="1:7" ht="25.5">
      <c r="A289" s="283" t="s">
        <v>453</v>
      </c>
      <c r="B289" s="284"/>
      <c r="C289" s="285">
        <v>116.5</v>
      </c>
      <c r="D289" s="284"/>
      <c r="E289" s="205" t="s">
        <v>184</v>
      </c>
      <c r="F289" s="283" t="s">
        <v>454</v>
      </c>
      <c r="G289" s="284"/>
    </row>
    <row r="290" spans="1:7" ht="25.5">
      <c r="A290" s="283" t="s">
        <v>455</v>
      </c>
      <c r="B290" s="284"/>
      <c r="C290" s="285">
        <v>68.8</v>
      </c>
      <c r="D290" s="284"/>
      <c r="E290" s="205" t="s">
        <v>184</v>
      </c>
      <c r="F290" s="283" t="s">
        <v>456</v>
      </c>
      <c r="G290" s="284"/>
    </row>
    <row r="291" spans="1:7" ht="25.5">
      <c r="A291" s="283" t="s">
        <v>457</v>
      </c>
      <c r="B291" s="284"/>
      <c r="C291" s="285">
        <v>13</v>
      </c>
      <c r="D291" s="284"/>
      <c r="E291" s="205" t="s">
        <v>184</v>
      </c>
      <c r="F291" s="283" t="s">
        <v>458</v>
      </c>
      <c r="G291" s="284"/>
    </row>
    <row r="292" spans="1:7" ht="25.5">
      <c r="A292" s="283" t="s">
        <v>459</v>
      </c>
      <c r="B292" s="284"/>
      <c r="C292" s="285">
        <v>12</v>
      </c>
      <c r="D292" s="284"/>
      <c r="E292" s="205" t="s">
        <v>184</v>
      </c>
      <c r="F292" s="283" t="s">
        <v>365</v>
      </c>
      <c r="G292" s="284"/>
    </row>
    <row r="293" spans="1:7" ht="25.5">
      <c r="A293" s="283" t="s">
        <v>460</v>
      </c>
      <c r="B293" s="284"/>
      <c r="C293" s="285">
        <v>9.18</v>
      </c>
      <c r="D293" s="284"/>
      <c r="E293" s="205" t="s">
        <v>208</v>
      </c>
      <c r="F293" s="283" t="s">
        <v>371</v>
      </c>
      <c r="G293" s="284"/>
    </row>
    <row r="294" spans="1:7" ht="25.5">
      <c r="A294" s="283" t="s">
        <v>461</v>
      </c>
      <c r="B294" s="284"/>
      <c r="C294" s="285">
        <v>655.56</v>
      </c>
      <c r="D294" s="284"/>
      <c r="E294" s="205" t="s">
        <v>201</v>
      </c>
      <c r="F294" s="283" t="s">
        <v>407</v>
      </c>
      <c r="G294" s="284"/>
    </row>
    <row r="295" spans="1:7" ht="25.5">
      <c r="A295" s="283" t="s">
        <v>462</v>
      </c>
      <c r="B295" s="284"/>
      <c r="C295" s="285">
        <v>570</v>
      </c>
      <c r="D295" s="284"/>
      <c r="E295" s="205" t="s">
        <v>375</v>
      </c>
      <c r="F295" s="283" t="s">
        <v>463</v>
      </c>
      <c r="G295" s="284"/>
    </row>
    <row r="296" spans="1:7" ht="25.5">
      <c r="A296" s="283" t="s">
        <v>464</v>
      </c>
      <c r="B296" s="284"/>
      <c r="C296" s="285">
        <v>455.69</v>
      </c>
      <c r="D296" s="284"/>
      <c r="E296" s="205" t="s">
        <v>199</v>
      </c>
      <c r="F296" s="283" t="s">
        <v>348</v>
      </c>
      <c r="G296" s="284"/>
    </row>
    <row r="297" spans="1:7" ht="25.5">
      <c r="A297" s="283" t="s">
        <v>465</v>
      </c>
      <c r="B297" s="284"/>
      <c r="C297" s="285">
        <v>106</v>
      </c>
      <c r="D297" s="284"/>
      <c r="E297" s="205" t="s">
        <v>199</v>
      </c>
      <c r="F297" s="283" t="s">
        <v>466</v>
      </c>
      <c r="G297" s="284"/>
    </row>
    <row r="298" spans="1:7" ht="25.5">
      <c r="A298" s="283" t="s">
        <v>467</v>
      </c>
      <c r="B298" s="284"/>
      <c r="C298" s="285">
        <v>571.79999999999995</v>
      </c>
      <c r="D298" s="284"/>
      <c r="E298" s="205" t="s">
        <v>468</v>
      </c>
      <c r="F298" s="283" t="s">
        <v>469</v>
      </c>
      <c r="G298" s="284"/>
    </row>
    <row r="299" spans="1:7" ht="25.5">
      <c r="A299" s="283" t="s">
        <v>470</v>
      </c>
      <c r="B299" s="284"/>
      <c r="C299" s="285">
        <v>405</v>
      </c>
      <c r="D299" s="284"/>
      <c r="E299" s="205" t="s">
        <v>317</v>
      </c>
      <c r="F299" s="283" t="s">
        <v>471</v>
      </c>
      <c r="G299" s="284"/>
    </row>
    <row r="300" spans="1:7" ht="25.5">
      <c r="A300" s="283" t="s">
        <v>472</v>
      </c>
      <c r="B300" s="284"/>
      <c r="C300" s="285">
        <v>150.69</v>
      </c>
      <c r="D300" s="284"/>
      <c r="E300" s="205" t="s">
        <v>344</v>
      </c>
      <c r="F300" s="283" t="s">
        <v>300</v>
      </c>
      <c r="G300" s="284"/>
    </row>
    <row r="301" spans="1:7" ht="25.5">
      <c r="A301" s="283" t="s">
        <v>473</v>
      </c>
      <c r="B301" s="284"/>
      <c r="C301" s="285">
        <v>17.399999999999999</v>
      </c>
      <c r="D301" s="284"/>
      <c r="E301" s="205" t="s">
        <v>392</v>
      </c>
      <c r="F301" s="283" t="s">
        <v>300</v>
      </c>
      <c r="G301" s="284"/>
    </row>
    <row r="302" spans="1:7" ht="25.5">
      <c r="A302" s="283" t="s">
        <v>474</v>
      </c>
      <c r="B302" s="284"/>
      <c r="C302" s="285">
        <v>-52.35</v>
      </c>
      <c r="D302" s="284"/>
      <c r="E302" s="205" t="s">
        <v>184</v>
      </c>
      <c r="F302" s="283" t="s">
        <v>185</v>
      </c>
      <c r="G302" s="284"/>
    </row>
    <row r="303" spans="1:7">
      <c r="A303" s="286"/>
      <c r="B303" s="284"/>
      <c r="C303" s="287">
        <v>11553.79</v>
      </c>
      <c r="D303" s="284"/>
      <c r="E303" s="206"/>
      <c r="F303" s="286"/>
      <c r="G303" s="284"/>
    </row>
    <row r="304" spans="1:7">
      <c r="A304" s="288"/>
      <c r="B304" s="288"/>
      <c r="C304" s="288"/>
      <c r="D304" s="288"/>
      <c r="E304" s="288"/>
      <c r="F304" s="288"/>
      <c r="G304" s="288"/>
    </row>
    <row r="305" spans="1:7" ht="25.5">
      <c r="A305" s="289" t="s">
        <v>172</v>
      </c>
      <c r="B305" s="284"/>
      <c r="C305" s="289" t="s">
        <v>173</v>
      </c>
      <c r="D305" s="284"/>
      <c r="E305" s="204" t="s">
        <v>174</v>
      </c>
      <c r="F305" s="289" t="s">
        <v>175</v>
      </c>
      <c r="G305" s="284"/>
    </row>
    <row r="306" spans="1:7" ht="25.5">
      <c r="A306" s="283" t="s">
        <v>475</v>
      </c>
      <c r="B306" s="284"/>
      <c r="C306" s="285">
        <v>15000</v>
      </c>
      <c r="D306" s="284"/>
      <c r="E306" s="205" t="s">
        <v>347</v>
      </c>
      <c r="F306" s="283" t="s">
        <v>476</v>
      </c>
      <c r="G306" s="284"/>
    </row>
    <row r="307" spans="1:7" ht="25.5">
      <c r="A307" s="283" t="s">
        <v>477</v>
      </c>
      <c r="B307" s="284"/>
      <c r="C307" s="285">
        <v>561.94000000000005</v>
      </c>
      <c r="D307" s="284"/>
      <c r="E307" s="205" t="s">
        <v>195</v>
      </c>
      <c r="F307" s="283" t="s">
        <v>478</v>
      </c>
      <c r="G307" s="284"/>
    </row>
    <row r="308" spans="1:7">
      <c r="A308" s="286"/>
      <c r="B308" s="284"/>
      <c r="C308" s="287">
        <v>15561.94</v>
      </c>
      <c r="D308" s="284"/>
      <c r="E308" s="206"/>
      <c r="F308" s="286"/>
      <c r="G308" s="284"/>
    </row>
    <row r="309" spans="1:7">
      <c r="A309" s="288"/>
      <c r="B309" s="288"/>
      <c r="C309" s="288"/>
      <c r="D309" s="288"/>
      <c r="E309" s="288"/>
      <c r="F309" s="288"/>
      <c r="G309" s="288"/>
    </row>
    <row r="310" spans="1:7" ht="25.5">
      <c r="A310" s="289" t="s">
        <v>172</v>
      </c>
      <c r="B310" s="284"/>
      <c r="C310" s="289" t="s">
        <v>173</v>
      </c>
      <c r="D310" s="284"/>
      <c r="E310" s="204" t="s">
        <v>174</v>
      </c>
      <c r="F310" s="289" t="s">
        <v>175</v>
      </c>
      <c r="G310" s="284"/>
    </row>
    <row r="311" spans="1:7" ht="25.5">
      <c r="A311" s="283" t="s">
        <v>479</v>
      </c>
      <c r="B311" s="284"/>
      <c r="C311" s="285">
        <v>360</v>
      </c>
      <c r="D311" s="284"/>
      <c r="E311" s="205" t="s">
        <v>480</v>
      </c>
      <c r="F311" s="283" t="s">
        <v>481</v>
      </c>
      <c r="G311" s="284"/>
    </row>
    <row r="312" spans="1:7">
      <c r="A312" s="286"/>
      <c r="B312" s="284"/>
      <c r="C312" s="287">
        <v>360</v>
      </c>
      <c r="D312" s="284"/>
      <c r="E312" s="206"/>
      <c r="F312" s="286"/>
      <c r="G312" s="284"/>
    </row>
    <row r="313" spans="1:7">
      <c r="A313" s="288"/>
      <c r="B313" s="288"/>
      <c r="C313" s="288"/>
      <c r="D313" s="288"/>
      <c r="E313" s="288"/>
      <c r="F313" s="288"/>
      <c r="G313" s="288"/>
    </row>
    <row r="314" spans="1:7" ht="25.5">
      <c r="A314" s="289" t="s">
        <v>172</v>
      </c>
      <c r="B314" s="284"/>
      <c r="C314" s="289" t="s">
        <v>173</v>
      </c>
      <c r="D314" s="284"/>
      <c r="E314" s="204" t="s">
        <v>174</v>
      </c>
      <c r="F314" s="289" t="s">
        <v>175</v>
      </c>
      <c r="G314" s="284"/>
    </row>
    <row r="315" spans="1:7" ht="25.5">
      <c r="A315" s="283" t="s">
        <v>483</v>
      </c>
      <c r="B315" s="284"/>
      <c r="C315" s="285">
        <v>878.44</v>
      </c>
      <c r="D315" s="284"/>
      <c r="E315" s="205" t="s">
        <v>184</v>
      </c>
      <c r="F315" s="283" t="s">
        <v>484</v>
      </c>
      <c r="G315" s="284"/>
    </row>
    <row r="316" spans="1:7" ht="25.5">
      <c r="A316" s="283" t="s">
        <v>485</v>
      </c>
      <c r="B316" s="284"/>
      <c r="C316" s="285">
        <v>122.5</v>
      </c>
      <c r="D316" s="284"/>
      <c r="E316" s="205" t="s">
        <v>297</v>
      </c>
      <c r="F316" s="283" t="s">
        <v>486</v>
      </c>
      <c r="G316" s="284"/>
    </row>
    <row r="317" spans="1:7" ht="25.5">
      <c r="A317" s="283" t="s">
        <v>485</v>
      </c>
      <c r="B317" s="284"/>
      <c r="C317" s="285">
        <v>269.5</v>
      </c>
      <c r="D317" s="284"/>
      <c r="E317" s="205" t="s">
        <v>487</v>
      </c>
      <c r="F317" s="283" t="s">
        <v>486</v>
      </c>
      <c r="G317" s="284"/>
    </row>
    <row r="318" spans="1:7" ht="25.5">
      <c r="A318" s="283" t="s">
        <v>488</v>
      </c>
      <c r="B318" s="284"/>
      <c r="C318" s="285">
        <v>50</v>
      </c>
      <c r="D318" s="284"/>
      <c r="E318" s="205" t="s">
        <v>211</v>
      </c>
      <c r="F318" s="283" t="s">
        <v>489</v>
      </c>
      <c r="G318" s="284"/>
    </row>
    <row r="319" spans="1:7" ht="25.5">
      <c r="A319" s="283" t="s">
        <v>490</v>
      </c>
      <c r="B319" s="284"/>
      <c r="C319" s="285">
        <v>50</v>
      </c>
      <c r="D319" s="284"/>
      <c r="E319" s="205" t="s">
        <v>211</v>
      </c>
      <c r="F319" s="283" t="s">
        <v>489</v>
      </c>
      <c r="G319" s="284"/>
    </row>
    <row r="320" spans="1:7" ht="25.5">
      <c r="A320" s="283" t="s">
        <v>491</v>
      </c>
      <c r="B320" s="284"/>
      <c r="C320" s="285">
        <v>50</v>
      </c>
      <c r="D320" s="284"/>
      <c r="E320" s="205" t="s">
        <v>211</v>
      </c>
      <c r="F320" s="283" t="s">
        <v>489</v>
      </c>
      <c r="G320" s="284"/>
    </row>
    <row r="321" spans="1:7" ht="25.5">
      <c r="A321" s="283" t="s">
        <v>485</v>
      </c>
      <c r="B321" s="284"/>
      <c r="C321" s="285">
        <v>98</v>
      </c>
      <c r="D321" s="284"/>
      <c r="E321" s="205" t="s">
        <v>344</v>
      </c>
      <c r="F321" s="283" t="s">
        <v>486</v>
      </c>
      <c r="G321" s="284"/>
    </row>
    <row r="322" spans="1:7" ht="25.5">
      <c r="A322" s="283" t="s">
        <v>492</v>
      </c>
      <c r="B322" s="284"/>
      <c r="C322" s="285">
        <v>50</v>
      </c>
      <c r="D322" s="284"/>
      <c r="E322" s="205" t="s">
        <v>493</v>
      </c>
      <c r="F322" s="283" t="s">
        <v>489</v>
      </c>
      <c r="G322" s="284"/>
    </row>
    <row r="323" spans="1:7" ht="25.5">
      <c r="A323" s="283" t="s">
        <v>494</v>
      </c>
      <c r="B323" s="284"/>
      <c r="C323" s="285">
        <v>50</v>
      </c>
      <c r="D323" s="284"/>
      <c r="E323" s="205" t="s">
        <v>493</v>
      </c>
      <c r="F323" s="283" t="s">
        <v>489</v>
      </c>
      <c r="G323" s="284"/>
    </row>
    <row r="324" spans="1:7" ht="25.5">
      <c r="A324" s="283" t="s">
        <v>495</v>
      </c>
      <c r="B324" s="284"/>
      <c r="C324" s="285">
        <v>40</v>
      </c>
      <c r="D324" s="284"/>
      <c r="E324" s="205" t="s">
        <v>195</v>
      </c>
      <c r="F324" s="283" t="s">
        <v>496</v>
      </c>
      <c r="G324" s="284"/>
    </row>
    <row r="325" spans="1:7" ht="25.5">
      <c r="A325" s="283" t="s">
        <v>497</v>
      </c>
      <c r="B325" s="284"/>
      <c r="C325" s="285">
        <v>5266</v>
      </c>
      <c r="D325" s="284"/>
      <c r="E325" s="205" t="s">
        <v>498</v>
      </c>
      <c r="F325" s="283" t="s">
        <v>499</v>
      </c>
      <c r="G325" s="284"/>
    </row>
    <row r="326" spans="1:7" ht="25.5">
      <c r="A326" s="283" t="s">
        <v>485</v>
      </c>
      <c r="B326" s="284"/>
      <c r="C326" s="285">
        <v>294</v>
      </c>
      <c r="D326" s="284"/>
      <c r="E326" s="205" t="s">
        <v>195</v>
      </c>
      <c r="F326" s="283" t="s">
        <v>486</v>
      </c>
      <c r="G326" s="284"/>
    </row>
    <row r="327" spans="1:7" ht="25.5">
      <c r="A327" s="283" t="s">
        <v>500</v>
      </c>
      <c r="B327" s="284"/>
      <c r="C327" s="285">
        <v>50</v>
      </c>
      <c r="D327" s="284"/>
      <c r="E327" s="205" t="s">
        <v>350</v>
      </c>
      <c r="F327" s="283" t="s">
        <v>489</v>
      </c>
      <c r="G327" s="284"/>
    </row>
    <row r="328" spans="1:7" ht="25.5">
      <c r="A328" s="283" t="s">
        <v>501</v>
      </c>
      <c r="B328" s="284"/>
      <c r="C328" s="285">
        <v>50</v>
      </c>
      <c r="D328" s="284"/>
      <c r="E328" s="205" t="s">
        <v>214</v>
      </c>
      <c r="F328" s="283" t="s">
        <v>489</v>
      </c>
      <c r="G328" s="284"/>
    </row>
    <row r="329" spans="1:7" ht="25.5">
      <c r="A329" s="283" t="s">
        <v>502</v>
      </c>
      <c r="B329" s="284"/>
      <c r="C329" s="285">
        <v>50</v>
      </c>
      <c r="D329" s="284"/>
      <c r="E329" s="205" t="s">
        <v>347</v>
      </c>
      <c r="F329" s="283" t="s">
        <v>489</v>
      </c>
      <c r="G329" s="284"/>
    </row>
    <row r="330" spans="1:7">
      <c r="A330" s="286"/>
      <c r="B330" s="284"/>
      <c r="C330" s="287">
        <v>7368.44</v>
      </c>
      <c r="D330" s="284"/>
      <c r="E330" s="206"/>
      <c r="F330" s="286"/>
      <c r="G330" s="284"/>
    </row>
    <row r="331" spans="1:7">
      <c r="A331" s="288"/>
      <c r="B331" s="288"/>
      <c r="C331" s="288"/>
      <c r="D331" s="288"/>
      <c r="E331" s="288"/>
      <c r="F331" s="288"/>
      <c r="G331" s="288"/>
    </row>
    <row r="332" spans="1:7" ht="25.5">
      <c r="A332" s="289" t="s">
        <v>172</v>
      </c>
      <c r="B332" s="284"/>
      <c r="C332" s="289" t="s">
        <v>173</v>
      </c>
      <c r="D332" s="284"/>
      <c r="E332" s="204" t="s">
        <v>174</v>
      </c>
      <c r="F332" s="289" t="s">
        <v>175</v>
      </c>
      <c r="G332" s="284"/>
    </row>
    <row r="333" spans="1:7" ht="25.5">
      <c r="A333" s="283" t="s">
        <v>503</v>
      </c>
      <c r="B333" s="284"/>
      <c r="C333" s="285">
        <v>5287.15</v>
      </c>
      <c r="D333" s="284"/>
      <c r="E333" s="205" t="s">
        <v>289</v>
      </c>
      <c r="F333" s="283" t="s">
        <v>504</v>
      </c>
      <c r="G333" s="284"/>
    </row>
    <row r="334" spans="1:7" ht="25.5">
      <c r="A334" s="283" t="s">
        <v>505</v>
      </c>
      <c r="B334" s="284"/>
      <c r="C334" s="285">
        <v>93</v>
      </c>
      <c r="D334" s="284"/>
      <c r="E334" s="205" t="s">
        <v>223</v>
      </c>
      <c r="F334" s="283" t="s">
        <v>506</v>
      </c>
      <c r="G334" s="284"/>
    </row>
    <row r="335" spans="1:7" ht="25.5">
      <c r="A335" s="283" t="s">
        <v>507</v>
      </c>
      <c r="B335" s="284"/>
      <c r="C335" s="285">
        <v>378.5</v>
      </c>
      <c r="D335" s="284"/>
      <c r="E335" s="205" t="s">
        <v>292</v>
      </c>
      <c r="F335" s="283" t="s">
        <v>508</v>
      </c>
      <c r="G335" s="284"/>
    </row>
    <row r="336" spans="1:7" ht="25.5">
      <c r="A336" s="283" t="s">
        <v>509</v>
      </c>
      <c r="B336" s="284"/>
      <c r="C336" s="285">
        <v>155.5</v>
      </c>
      <c r="D336" s="284"/>
      <c r="E336" s="205" t="s">
        <v>292</v>
      </c>
      <c r="F336" s="283" t="s">
        <v>510</v>
      </c>
      <c r="G336" s="284"/>
    </row>
    <row r="337" spans="1:7" ht="25.5">
      <c r="A337" s="283" t="s">
        <v>511</v>
      </c>
      <c r="B337" s="284"/>
      <c r="C337" s="285">
        <v>79.400000000000006</v>
      </c>
      <c r="D337" s="284"/>
      <c r="E337" s="205" t="s">
        <v>274</v>
      </c>
      <c r="F337" s="283" t="s">
        <v>512</v>
      </c>
      <c r="G337" s="284"/>
    </row>
    <row r="338" spans="1:7" ht="25.5">
      <c r="A338" s="283" t="s">
        <v>513</v>
      </c>
      <c r="B338" s="284"/>
      <c r="C338" s="285">
        <v>38.4</v>
      </c>
      <c r="D338" s="284"/>
      <c r="E338" s="205" t="s">
        <v>274</v>
      </c>
      <c r="F338" s="283" t="s">
        <v>514</v>
      </c>
      <c r="G338" s="284"/>
    </row>
    <row r="339" spans="1:7" ht="25.5">
      <c r="A339" s="283" t="s">
        <v>515</v>
      </c>
      <c r="B339" s="284"/>
      <c r="C339" s="285">
        <v>176.3</v>
      </c>
      <c r="D339" s="284"/>
      <c r="E339" s="205" t="s">
        <v>292</v>
      </c>
      <c r="F339" s="283" t="s">
        <v>514</v>
      </c>
      <c r="G339" s="284"/>
    </row>
    <row r="340" spans="1:7" ht="25.5">
      <c r="A340" s="283" t="s">
        <v>516</v>
      </c>
      <c r="B340" s="284"/>
      <c r="C340" s="285">
        <v>121.7</v>
      </c>
      <c r="D340" s="284"/>
      <c r="E340" s="205" t="s">
        <v>289</v>
      </c>
      <c r="F340" s="283" t="s">
        <v>517</v>
      </c>
      <c r="G340" s="284"/>
    </row>
    <row r="341" spans="1:7" ht="25.5">
      <c r="A341" s="283" t="s">
        <v>518</v>
      </c>
      <c r="B341" s="284"/>
      <c r="C341" s="285">
        <v>88.8</v>
      </c>
      <c r="D341" s="284"/>
      <c r="E341" s="205" t="s">
        <v>303</v>
      </c>
      <c r="F341" s="283" t="s">
        <v>519</v>
      </c>
      <c r="G341" s="284"/>
    </row>
    <row r="342" spans="1:7" ht="25.5">
      <c r="A342" s="283" t="s">
        <v>520</v>
      </c>
      <c r="B342" s="284"/>
      <c r="C342" s="285">
        <v>192.8</v>
      </c>
      <c r="D342" s="284"/>
      <c r="E342" s="205" t="s">
        <v>177</v>
      </c>
      <c r="F342" s="283" t="s">
        <v>521</v>
      </c>
      <c r="G342" s="284"/>
    </row>
    <row r="343" spans="1:7" ht="25.5">
      <c r="A343" s="283" t="s">
        <v>522</v>
      </c>
      <c r="B343" s="284"/>
      <c r="C343" s="285">
        <v>58.4</v>
      </c>
      <c r="D343" s="284"/>
      <c r="E343" s="205" t="s">
        <v>468</v>
      </c>
      <c r="F343" s="283" t="s">
        <v>523</v>
      </c>
      <c r="G343" s="284"/>
    </row>
    <row r="344" spans="1:7" ht="25.5">
      <c r="A344" s="283" t="s">
        <v>524</v>
      </c>
      <c r="B344" s="284"/>
      <c r="C344" s="285">
        <v>4859.1000000000004</v>
      </c>
      <c r="D344" s="284"/>
      <c r="E344" s="205" t="s">
        <v>223</v>
      </c>
      <c r="F344" s="283" t="s">
        <v>504</v>
      </c>
      <c r="G344" s="284"/>
    </row>
    <row r="345" spans="1:7" ht="25.5">
      <c r="A345" s="283" t="s">
        <v>525</v>
      </c>
      <c r="B345" s="284"/>
      <c r="C345" s="285">
        <v>3844.6</v>
      </c>
      <c r="D345" s="284"/>
      <c r="E345" s="205" t="s">
        <v>223</v>
      </c>
      <c r="F345" s="283" t="s">
        <v>504</v>
      </c>
      <c r="G345" s="284"/>
    </row>
    <row r="346" spans="1:7" ht="25.5">
      <c r="A346" s="283" t="s">
        <v>526</v>
      </c>
      <c r="B346" s="284"/>
      <c r="C346" s="285">
        <v>163</v>
      </c>
      <c r="D346" s="284"/>
      <c r="E346" s="205" t="s">
        <v>187</v>
      </c>
      <c r="F346" s="283" t="s">
        <v>527</v>
      </c>
      <c r="G346" s="284"/>
    </row>
    <row r="347" spans="1:7" ht="25.5">
      <c r="A347" s="283" t="s">
        <v>528</v>
      </c>
      <c r="B347" s="284"/>
      <c r="C347" s="285">
        <v>1128</v>
      </c>
      <c r="D347" s="284"/>
      <c r="E347" s="205" t="s">
        <v>187</v>
      </c>
      <c r="F347" s="283" t="s">
        <v>529</v>
      </c>
      <c r="G347" s="284"/>
    </row>
    <row r="348" spans="1:7" ht="25.5">
      <c r="A348" s="283" t="s">
        <v>530</v>
      </c>
      <c r="B348" s="284"/>
      <c r="C348" s="285">
        <v>4578</v>
      </c>
      <c r="D348" s="284"/>
      <c r="E348" s="205" t="s">
        <v>493</v>
      </c>
      <c r="F348" s="283" t="s">
        <v>504</v>
      </c>
      <c r="G348" s="284"/>
    </row>
    <row r="349" spans="1:7" ht="25.5">
      <c r="A349" s="283" t="s">
        <v>531</v>
      </c>
      <c r="B349" s="284"/>
      <c r="C349" s="285">
        <v>77</v>
      </c>
      <c r="D349" s="284"/>
      <c r="E349" s="205" t="s">
        <v>211</v>
      </c>
      <c r="F349" s="283" t="s">
        <v>532</v>
      </c>
      <c r="G349" s="284"/>
    </row>
    <row r="350" spans="1:7" ht="25.5">
      <c r="A350" s="283" t="s">
        <v>533</v>
      </c>
      <c r="B350" s="284"/>
      <c r="C350" s="285">
        <v>422.9</v>
      </c>
      <c r="D350" s="284"/>
      <c r="E350" s="205" t="s">
        <v>187</v>
      </c>
      <c r="F350" s="283" t="s">
        <v>534</v>
      </c>
      <c r="G350" s="284"/>
    </row>
    <row r="351" spans="1:7" ht="25.5">
      <c r="A351" s="283" t="s">
        <v>535</v>
      </c>
      <c r="B351" s="284"/>
      <c r="C351" s="285">
        <v>98.7</v>
      </c>
      <c r="D351" s="284"/>
      <c r="E351" s="205" t="s">
        <v>187</v>
      </c>
      <c r="F351" s="283" t="s">
        <v>536</v>
      </c>
      <c r="G351" s="284"/>
    </row>
    <row r="352" spans="1:7" ht="25.5">
      <c r="A352" s="283" t="s">
        <v>537</v>
      </c>
      <c r="B352" s="284"/>
      <c r="C352" s="285">
        <v>130</v>
      </c>
      <c r="D352" s="284"/>
      <c r="E352" s="205" t="s">
        <v>487</v>
      </c>
      <c r="F352" s="283" t="s">
        <v>538</v>
      </c>
      <c r="G352" s="284"/>
    </row>
    <row r="353" spans="1:7" ht="25.5">
      <c r="A353" s="283" t="s">
        <v>539</v>
      </c>
      <c r="B353" s="284"/>
      <c r="C353" s="285">
        <v>5946.4</v>
      </c>
      <c r="D353" s="284"/>
      <c r="E353" s="205" t="s">
        <v>184</v>
      </c>
      <c r="F353" s="283" t="s">
        <v>504</v>
      </c>
      <c r="G353" s="284"/>
    </row>
    <row r="354" spans="1:7" ht="25.5">
      <c r="A354" s="283" t="s">
        <v>540</v>
      </c>
      <c r="B354" s="284"/>
      <c r="C354" s="285">
        <v>56.6</v>
      </c>
      <c r="D354" s="284"/>
      <c r="E354" s="205" t="s">
        <v>336</v>
      </c>
      <c r="F354" s="283" t="s">
        <v>517</v>
      </c>
      <c r="G354" s="284"/>
    </row>
    <row r="355" spans="1:7" ht="25.5">
      <c r="A355" s="283" t="s">
        <v>541</v>
      </c>
      <c r="B355" s="284"/>
      <c r="C355" s="285">
        <v>490.3</v>
      </c>
      <c r="D355" s="284"/>
      <c r="E355" s="205" t="s">
        <v>493</v>
      </c>
      <c r="F355" s="283" t="s">
        <v>542</v>
      </c>
      <c r="G355" s="284"/>
    </row>
    <row r="356" spans="1:7" ht="25.5">
      <c r="A356" s="283" t="s">
        <v>543</v>
      </c>
      <c r="B356" s="284"/>
      <c r="C356" s="285">
        <v>168.2</v>
      </c>
      <c r="D356" s="284"/>
      <c r="E356" s="205" t="s">
        <v>493</v>
      </c>
      <c r="F356" s="283" t="s">
        <v>517</v>
      </c>
      <c r="G356" s="284"/>
    </row>
    <row r="357" spans="1:7" ht="25.5">
      <c r="A357" s="283" t="s">
        <v>544</v>
      </c>
      <c r="B357" s="284"/>
      <c r="C357" s="285">
        <v>60</v>
      </c>
      <c r="D357" s="284"/>
      <c r="E357" s="205" t="s">
        <v>493</v>
      </c>
      <c r="F357" s="283" t="s">
        <v>545</v>
      </c>
      <c r="G357" s="284"/>
    </row>
    <row r="358" spans="1:7" ht="25.5">
      <c r="A358" s="283" t="s">
        <v>546</v>
      </c>
      <c r="B358" s="284"/>
      <c r="C358" s="285">
        <v>237.1</v>
      </c>
      <c r="D358" s="284"/>
      <c r="E358" s="205" t="s">
        <v>493</v>
      </c>
      <c r="F358" s="283" t="s">
        <v>512</v>
      </c>
      <c r="G358" s="284"/>
    </row>
    <row r="359" spans="1:7" ht="25.5">
      <c r="A359" s="290" t="s">
        <v>547</v>
      </c>
      <c r="B359" s="291"/>
      <c r="C359" s="285">
        <v>412</v>
      </c>
      <c r="D359" s="284"/>
      <c r="E359" s="205" t="s">
        <v>493</v>
      </c>
      <c r="F359" s="283" t="s">
        <v>548</v>
      </c>
      <c r="G359" s="284"/>
    </row>
    <row r="360" spans="1:7" ht="25.5">
      <c r="A360" s="290" t="s">
        <v>549</v>
      </c>
      <c r="B360" s="291"/>
      <c r="C360" s="285">
        <v>75.5</v>
      </c>
      <c r="D360" s="284"/>
      <c r="E360" s="205" t="s">
        <v>375</v>
      </c>
      <c r="F360" s="283" t="s">
        <v>550</v>
      </c>
      <c r="G360" s="284"/>
    </row>
    <row r="361" spans="1:7" ht="25.5">
      <c r="A361" s="290" t="s">
        <v>551</v>
      </c>
      <c r="B361" s="291"/>
      <c r="C361" s="285">
        <v>152.5</v>
      </c>
      <c r="D361" s="284"/>
      <c r="E361" s="205" t="s">
        <v>375</v>
      </c>
      <c r="F361" s="283" t="s">
        <v>552</v>
      </c>
      <c r="G361" s="284"/>
    </row>
    <row r="362" spans="1:7" ht="25.5">
      <c r="A362" s="290" t="s">
        <v>553</v>
      </c>
      <c r="B362" s="291"/>
      <c r="C362" s="285">
        <v>73</v>
      </c>
      <c r="D362" s="284"/>
      <c r="E362" s="205" t="s">
        <v>375</v>
      </c>
      <c r="F362" s="283" t="s">
        <v>542</v>
      </c>
      <c r="G362" s="284"/>
    </row>
    <row r="363" spans="1:7" ht="25.5">
      <c r="A363" s="290" t="s">
        <v>554</v>
      </c>
      <c r="B363" s="291"/>
      <c r="C363" s="285">
        <v>684.5</v>
      </c>
      <c r="D363" s="284"/>
      <c r="E363" s="205" t="s">
        <v>347</v>
      </c>
      <c r="F363" s="283" t="s">
        <v>555</v>
      </c>
      <c r="G363" s="284"/>
    </row>
    <row r="364" spans="1:7" ht="25.5">
      <c r="A364" s="290" t="s">
        <v>556</v>
      </c>
      <c r="B364" s="291"/>
      <c r="C364" s="285">
        <v>816</v>
      </c>
      <c r="D364" s="284"/>
      <c r="E364" s="205" t="s">
        <v>347</v>
      </c>
      <c r="F364" s="283" t="s">
        <v>557</v>
      </c>
      <c r="G364" s="284"/>
    </row>
    <row r="365" spans="1:7" ht="25.5">
      <c r="A365" s="290" t="s">
        <v>558</v>
      </c>
      <c r="B365" s="291"/>
      <c r="C365" s="285">
        <v>9940</v>
      </c>
      <c r="D365" s="284"/>
      <c r="E365" s="205" t="s">
        <v>498</v>
      </c>
      <c r="F365" s="283" t="s">
        <v>499</v>
      </c>
      <c r="G365" s="284"/>
    </row>
    <row r="366" spans="1:7" ht="25.5">
      <c r="A366" s="283" t="s">
        <v>559</v>
      </c>
      <c r="B366" s="284"/>
      <c r="C366" s="285">
        <v>2000</v>
      </c>
      <c r="D366" s="284"/>
      <c r="E366" s="205" t="s">
        <v>187</v>
      </c>
      <c r="F366" s="283" t="s">
        <v>529</v>
      </c>
      <c r="G366" s="284"/>
    </row>
    <row r="367" spans="1:7">
      <c r="A367" s="286"/>
      <c r="B367" s="284"/>
      <c r="C367" s="287">
        <v>43083.35</v>
      </c>
      <c r="D367" s="284"/>
      <c r="E367" s="206"/>
      <c r="F367" s="286"/>
      <c r="G367" s="284"/>
    </row>
    <row r="368" spans="1:7">
      <c r="A368" s="288"/>
      <c r="B368" s="288"/>
      <c r="C368" s="288"/>
      <c r="D368" s="288"/>
      <c r="E368" s="288"/>
      <c r="F368" s="288"/>
      <c r="G368" s="288"/>
    </row>
    <row r="369" spans="1:7" ht="25.5">
      <c r="A369" s="289" t="s">
        <v>172</v>
      </c>
      <c r="B369" s="284"/>
      <c r="C369" s="289" t="s">
        <v>173</v>
      </c>
      <c r="D369" s="284"/>
      <c r="E369" s="204" t="s">
        <v>174</v>
      </c>
      <c r="F369" s="289" t="s">
        <v>175</v>
      </c>
      <c r="G369" s="284"/>
    </row>
    <row r="370" spans="1:7" ht="25.5">
      <c r="A370" s="283" t="s">
        <v>560</v>
      </c>
      <c r="B370" s="284"/>
      <c r="C370" s="285">
        <v>1000</v>
      </c>
      <c r="D370" s="284"/>
      <c r="E370" s="205" t="s">
        <v>190</v>
      </c>
      <c r="F370" s="283" t="s">
        <v>561</v>
      </c>
      <c r="G370" s="284"/>
    </row>
    <row r="371" spans="1:7">
      <c r="A371" s="286"/>
      <c r="B371" s="284"/>
      <c r="C371" s="287">
        <v>1000</v>
      </c>
      <c r="D371" s="284"/>
      <c r="E371" s="206"/>
      <c r="F371" s="286"/>
      <c r="G371" s="284"/>
    </row>
    <row r="372" spans="1:7">
      <c r="A372" s="288"/>
      <c r="B372" s="288"/>
      <c r="C372" s="288"/>
      <c r="D372" s="288"/>
      <c r="E372" s="288"/>
      <c r="F372" s="288"/>
      <c r="G372" s="288"/>
    </row>
    <row r="373" spans="1:7" ht="25.5">
      <c r="A373" s="289" t="s">
        <v>172</v>
      </c>
      <c r="B373" s="284"/>
      <c r="C373" s="289" t="s">
        <v>173</v>
      </c>
      <c r="D373" s="284"/>
      <c r="E373" s="204" t="s">
        <v>174</v>
      </c>
      <c r="F373" s="289" t="s">
        <v>175</v>
      </c>
      <c r="G373" s="284"/>
    </row>
    <row r="374" spans="1:7" ht="25.5">
      <c r="A374" s="283" t="s">
        <v>562</v>
      </c>
      <c r="B374" s="284"/>
      <c r="C374" s="285">
        <v>1897</v>
      </c>
      <c r="D374" s="284"/>
      <c r="E374" s="205" t="s">
        <v>179</v>
      </c>
      <c r="F374" s="283" t="s">
        <v>563</v>
      </c>
      <c r="G374" s="284"/>
    </row>
    <row r="375" spans="1:7" ht="25.5">
      <c r="A375" s="283" t="s">
        <v>564</v>
      </c>
      <c r="B375" s="284"/>
      <c r="C375" s="285">
        <v>2000</v>
      </c>
      <c r="D375" s="284"/>
      <c r="E375" s="205" t="s">
        <v>179</v>
      </c>
      <c r="F375" s="283" t="s">
        <v>565</v>
      </c>
      <c r="G375" s="284"/>
    </row>
    <row r="376" spans="1:7">
      <c r="A376" s="286"/>
      <c r="B376" s="284"/>
      <c r="C376" s="287">
        <v>3897</v>
      </c>
      <c r="D376" s="284"/>
      <c r="E376" s="206"/>
      <c r="F376" s="286"/>
      <c r="G376" s="284"/>
    </row>
    <row r="377" spans="1:7">
      <c r="A377" s="288"/>
      <c r="B377" s="288"/>
      <c r="C377" s="288"/>
      <c r="D377" s="288"/>
      <c r="E377" s="288"/>
      <c r="F377" s="288"/>
      <c r="G377" s="288"/>
    </row>
    <row r="378" spans="1:7" ht="25.5">
      <c r="A378" s="289" t="s">
        <v>172</v>
      </c>
      <c r="B378" s="284"/>
      <c r="C378" s="289" t="s">
        <v>173</v>
      </c>
      <c r="D378" s="284"/>
      <c r="E378" s="204" t="s">
        <v>174</v>
      </c>
      <c r="F378" s="289" t="s">
        <v>175</v>
      </c>
      <c r="G378" s="284"/>
    </row>
    <row r="379" spans="1:7" ht="25.5">
      <c r="A379" s="283" t="s">
        <v>566</v>
      </c>
      <c r="B379" s="284"/>
      <c r="C379" s="285">
        <v>20000</v>
      </c>
      <c r="D379" s="284"/>
      <c r="E379" s="205" t="s">
        <v>289</v>
      </c>
      <c r="F379" s="283" t="s">
        <v>567</v>
      </c>
      <c r="G379" s="284"/>
    </row>
    <row r="380" spans="1:7" ht="25.5">
      <c r="A380" s="283" t="s">
        <v>568</v>
      </c>
      <c r="B380" s="284"/>
      <c r="C380" s="285">
        <v>9740</v>
      </c>
      <c r="D380" s="284"/>
      <c r="E380" s="205" t="s">
        <v>569</v>
      </c>
      <c r="F380" s="283" t="s">
        <v>325</v>
      </c>
      <c r="G380" s="284"/>
    </row>
    <row r="381" spans="1:7" ht="25.5">
      <c r="A381" s="283" t="s">
        <v>570</v>
      </c>
      <c r="B381" s="284"/>
      <c r="C381" s="285">
        <v>2705</v>
      </c>
      <c r="D381" s="284"/>
      <c r="E381" s="205" t="s">
        <v>493</v>
      </c>
      <c r="F381" s="283" t="s">
        <v>571</v>
      </c>
      <c r="G381" s="284"/>
    </row>
    <row r="382" spans="1:7">
      <c r="A382" s="286"/>
      <c r="B382" s="284"/>
      <c r="C382" s="287">
        <v>32445</v>
      </c>
      <c r="D382" s="284"/>
      <c r="E382" s="206"/>
      <c r="F382" s="286"/>
      <c r="G382" s="284"/>
    </row>
    <row r="387" spans="2:3">
      <c r="B387" s="207" t="s">
        <v>572</v>
      </c>
      <c r="C387" s="208">
        <f>C14</f>
        <v>849787.68</v>
      </c>
    </row>
    <row r="388" spans="2:3">
      <c r="B388" s="207" t="s">
        <v>573</v>
      </c>
      <c r="C388" s="209">
        <f>C51+C208+C274+C303+C308+C312+C330+C367</f>
        <v>198135.24000000002</v>
      </c>
    </row>
    <row r="389" spans="2:3">
      <c r="B389" s="207" t="s">
        <v>574</v>
      </c>
      <c r="C389" s="209">
        <f>C371+C376+C382</f>
        <v>37342</v>
      </c>
    </row>
    <row r="390" spans="2:3">
      <c r="B390" s="207"/>
      <c r="C390" s="209">
        <f>C387+C388+C389</f>
        <v>1085264.92</v>
      </c>
    </row>
  </sheetData>
  <mergeCells count="1099">
    <mergeCell ref="A6:B6"/>
    <mergeCell ref="A9:G9"/>
    <mergeCell ref="A10:B10"/>
    <mergeCell ref="C10:D10"/>
    <mergeCell ref="F10:G10"/>
    <mergeCell ref="A11:B11"/>
    <mergeCell ref="C11:D11"/>
    <mergeCell ref="F11:G11"/>
    <mergeCell ref="A17:B17"/>
    <mergeCell ref="C17:D17"/>
    <mergeCell ref="F17:G17"/>
    <mergeCell ref="A18:B18"/>
    <mergeCell ref="C18:D18"/>
    <mergeCell ref="F18:G18"/>
    <mergeCell ref="A14:B14"/>
    <mergeCell ref="C14:D14"/>
    <mergeCell ref="F14:G14"/>
    <mergeCell ref="A15:G15"/>
    <mergeCell ref="A16:B16"/>
    <mergeCell ref="C16:D16"/>
    <mergeCell ref="F16:G16"/>
    <mergeCell ref="A12:B12"/>
    <mergeCell ref="C12:D12"/>
    <mergeCell ref="F12:G12"/>
    <mergeCell ref="A13:B13"/>
    <mergeCell ref="C13:D13"/>
    <mergeCell ref="F13:G13"/>
    <mergeCell ref="A23:B23"/>
    <mergeCell ref="C23:D23"/>
    <mergeCell ref="F23:G23"/>
    <mergeCell ref="A24:B24"/>
    <mergeCell ref="C24:D24"/>
    <mergeCell ref="F24:G24"/>
    <mergeCell ref="A21:B21"/>
    <mergeCell ref="C21:D21"/>
    <mergeCell ref="F21:G21"/>
    <mergeCell ref="A22:B22"/>
    <mergeCell ref="C22:D22"/>
    <mergeCell ref="F22:G22"/>
    <mergeCell ref="A19:B19"/>
    <mergeCell ref="C19:D19"/>
    <mergeCell ref="F19:G19"/>
    <mergeCell ref="A20:B20"/>
    <mergeCell ref="C20:D20"/>
    <mergeCell ref="F20:G20"/>
    <mergeCell ref="A29:B29"/>
    <mergeCell ref="C29:D29"/>
    <mergeCell ref="F29:G29"/>
    <mergeCell ref="A30:B30"/>
    <mergeCell ref="C30:D30"/>
    <mergeCell ref="F30:G30"/>
    <mergeCell ref="A27:B27"/>
    <mergeCell ref="C27:D27"/>
    <mergeCell ref="F27:G27"/>
    <mergeCell ref="A28:B28"/>
    <mergeCell ref="C28:D28"/>
    <mergeCell ref="F28:G28"/>
    <mergeCell ref="A25:B25"/>
    <mergeCell ref="C25:D25"/>
    <mergeCell ref="F25:G25"/>
    <mergeCell ref="A26:B26"/>
    <mergeCell ref="C26:D26"/>
    <mergeCell ref="F26:G26"/>
    <mergeCell ref="A35:B35"/>
    <mergeCell ref="C35:D35"/>
    <mergeCell ref="F35:G35"/>
    <mergeCell ref="A36:B36"/>
    <mergeCell ref="C36:D36"/>
    <mergeCell ref="F36:G36"/>
    <mergeCell ref="A33:B33"/>
    <mergeCell ref="C33:D33"/>
    <mergeCell ref="F33:G33"/>
    <mergeCell ref="A34:B34"/>
    <mergeCell ref="C34:D34"/>
    <mergeCell ref="F34:G34"/>
    <mergeCell ref="A31:B31"/>
    <mergeCell ref="C31:D31"/>
    <mergeCell ref="F31:G31"/>
    <mergeCell ref="A32:B32"/>
    <mergeCell ref="C32:D32"/>
    <mergeCell ref="F32:G32"/>
    <mergeCell ref="A41:B41"/>
    <mergeCell ref="C41:D41"/>
    <mergeCell ref="F41:G41"/>
    <mergeCell ref="A42:B42"/>
    <mergeCell ref="C42:D42"/>
    <mergeCell ref="F42:G42"/>
    <mergeCell ref="A39:B39"/>
    <mergeCell ref="C39:D39"/>
    <mergeCell ref="F39:G39"/>
    <mergeCell ref="A40:B40"/>
    <mergeCell ref="C40:D40"/>
    <mergeCell ref="F40:G40"/>
    <mergeCell ref="A37:B37"/>
    <mergeCell ref="C37:D37"/>
    <mergeCell ref="F37:G37"/>
    <mergeCell ref="A38:B38"/>
    <mergeCell ref="C38:D38"/>
    <mergeCell ref="F38:G38"/>
    <mergeCell ref="A47:B47"/>
    <mergeCell ref="C47:D47"/>
    <mergeCell ref="F47:G47"/>
    <mergeCell ref="A48:B48"/>
    <mergeCell ref="C48:D48"/>
    <mergeCell ref="F48:G48"/>
    <mergeCell ref="A45:B45"/>
    <mergeCell ref="C45:D45"/>
    <mergeCell ref="F45:G45"/>
    <mergeCell ref="A46:B46"/>
    <mergeCell ref="C46:D46"/>
    <mergeCell ref="F46:G46"/>
    <mergeCell ref="A43:B43"/>
    <mergeCell ref="C43:D43"/>
    <mergeCell ref="F43:G43"/>
    <mergeCell ref="A44:B44"/>
    <mergeCell ref="C44:D44"/>
    <mergeCell ref="F44:G44"/>
    <mergeCell ref="A54:B54"/>
    <mergeCell ref="C54:D54"/>
    <mergeCell ref="F54:G54"/>
    <mergeCell ref="A55:B55"/>
    <mergeCell ref="C55:D55"/>
    <mergeCell ref="F55:G55"/>
    <mergeCell ref="A51:B51"/>
    <mergeCell ref="C51:D51"/>
    <mergeCell ref="F51:G51"/>
    <mergeCell ref="A52:G52"/>
    <mergeCell ref="A53:B53"/>
    <mergeCell ref="C53:D53"/>
    <mergeCell ref="F53:G53"/>
    <mergeCell ref="A49:B49"/>
    <mergeCell ref="C49:D49"/>
    <mergeCell ref="F49:G49"/>
    <mergeCell ref="A50:B50"/>
    <mergeCell ref="C50:D50"/>
    <mergeCell ref="F50:G50"/>
    <mergeCell ref="A60:B60"/>
    <mergeCell ref="C60:D60"/>
    <mergeCell ref="F60:G60"/>
    <mergeCell ref="A61:B61"/>
    <mergeCell ref="C61:D61"/>
    <mergeCell ref="F61:G61"/>
    <mergeCell ref="A58:B58"/>
    <mergeCell ref="C58:D58"/>
    <mergeCell ref="F58:G58"/>
    <mergeCell ref="A59:B59"/>
    <mergeCell ref="C59:D59"/>
    <mergeCell ref="F59:G59"/>
    <mergeCell ref="A56:B56"/>
    <mergeCell ref="C56:D56"/>
    <mergeCell ref="F56:G56"/>
    <mergeCell ref="A57:B57"/>
    <mergeCell ref="C57:D57"/>
    <mergeCell ref="F57:G57"/>
    <mergeCell ref="A66:B66"/>
    <mergeCell ref="C66:D66"/>
    <mergeCell ref="F66:G66"/>
    <mergeCell ref="A67:B67"/>
    <mergeCell ref="C67:D67"/>
    <mergeCell ref="F67:G67"/>
    <mergeCell ref="A64:B64"/>
    <mergeCell ref="C64:D64"/>
    <mergeCell ref="F64:G64"/>
    <mergeCell ref="A65:B65"/>
    <mergeCell ref="C65:D65"/>
    <mergeCell ref="F65:G65"/>
    <mergeCell ref="A62:B62"/>
    <mergeCell ref="C62:D62"/>
    <mergeCell ref="F62:G62"/>
    <mergeCell ref="A63:B63"/>
    <mergeCell ref="C63:D63"/>
    <mergeCell ref="F63:G63"/>
    <mergeCell ref="A72:B72"/>
    <mergeCell ref="C72:D72"/>
    <mergeCell ref="F72:G72"/>
    <mergeCell ref="A73:B73"/>
    <mergeCell ref="C73:D73"/>
    <mergeCell ref="F73:G73"/>
    <mergeCell ref="A70:B70"/>
    <mergeCell ref="C70:D70"/>
    <mergeCell ref="F70:G70"/>
    <mergeCell ref="A71:B71"/>
    <mergeCell ref="C71:D71"/>
    <mergeCell ref="F71:G71"/>
    <mergeCell ref="A68:B68"/>
    <mergeCell ref="C68:D68"/>
    <mergeCell ref="F68:G68"/>
    <mergeCell ref="A69:B69"/>
    <mergeCell ref="C69:D69"/>
    <mergeCell ref="F69:G69"/>
    <mergeCell ref="A78:B78"/>
    <mergeCell ref="C78:D78"/>
    <mergeCell ref="F78:G78"/>
    <mergeCell ref="A79:B79"/>
    <mergeCell ref="C79:D79"/>
    <mergeCell ref="F79:G79"/>
    <mergeCell ref="A76:B76"/>
    <mergeCell ref="C76:D76"/>
    <mergeCell ref="F76:G76"/>
    <mergeCell ref="A77:B77"/>
    <mergeCell ref="C77:D77"/>
    <mergeCell ref="F77:G77"/>
    <mergeCell ref="A74:B74"/>
    <mergeCell ref="C74:D74"/>
    <mergeCell ref="F74:G74"/>
    <mergeCell ref="A75:B75"/>
    <mergeCell ref="C75:D75"/>
    <mergeCell ref="F75:G75"/>
    <mergeCell ref="A84:B84"/>
    <mergeCell ref="C84:D84"/>
    <mergeCell ref="F84:G84"/>
    <mergeCell ref="A85:B85"/>
    <mergeCell ref="C85:D85"/>
    <mergeCell ref="F85:G85"/>
    <mergeCell ref="A82:B82"/>
    <mergeCell ref="C82:D82"/>
    <mergeCell ref="F82:G82"/>
    <mergeCell ref="A83:B83"/>
    <mergeCell ref="C83:D83"/>
    <mergeCell ref="F83:G83"/>
    <mergeCell ref="A80:B80"/>
    <mergeCell ref="C80:D80"/>
    <mergeCell ref="F80:G80"/>
    <mergeCell ref="A81:B81"/>
    <mergeCell ref="C81:D81"/>
    <mergeCell ref="F81:G81"/>
    <mergeCell ref="A90:B90"/>
    <mergeCell ref="C90:D90"/>
    <mergeCell ref="F90:G90"/>
    <mergeCell ref="A91:B91"/>
    <mergeCell ref="C91:D91"/>
    <mergeCell ref="F91:G91"/>
    <mergeCell ref="A88:B88"/>
    <mergeCell ref="C88:D88"/>
    <mergeCell ref="F88:G88"/>
    <mergeCell ref="A89:B89"/>
    <mergeCell ref="C89:D89"/>
    <mergeCell ref="F89:G89"/>
    <mergeCell ref="A86:B86"/>
    <mergeCell ref="C86:D86"/>
    <mergeCell ref="F86:G86"/>
    <mergeCell ref="A87:B87"/>
    <mergeCell ref="C87:D87"/>
    <mergeCell ref="F87:G87"/>
    <mergeCell ref="A96:B96"/>
    <mergeCell ref="C96:D96"/>
    <mergeCell ref="F96:G96"/>
    <mergeCell ref="A97:B97"/>
    <mergeCell ref="C97:D97"/>
    <mergeCell ref="F97:G97"/>
    <mergeCell ref="A94:B94"/>
    <mergeCell ref="C94:D94"/>
    <mergeCell ref="F94:G94"/>
    <mergeCell ref="A95:B95"/>
    <mergeCell ref="C95:D95"/>
    <mergeCell ref="F95:G95"/>
    <mergeCell ref="A92:B92"/>
    <mergeCell ref="C92:D92"/>
    <mergeCell ref="F92:G92"/>
    <mergeCell ref="A93:B93"/>
    <mergeCell ref="C93:D93"/>
    <mergeCell ref="F93:G93"/>
    <mergeCell ref="A102:B102"/>
    <mergeCell ref="C102:D102"/>
    <mergeCell ref="F102:G102"/>
    <mergeCell ref="A103:B103"/>
    <mergeCell ref="C103:D103"/>
    <mergeCell ref="F103:G103"/>
    <mergeCell ref="A100:B100"/>
    <mergeCell ref="C100:D100"/>
    <mergeCell ref="F100:G100"/>
    <mergeCell ref="A101:B101"/>
    <mergeCell ref="C101:D101"/>
    <mergeCell ref="F101:G101"/>
    <mergeCell ref="A98:B98"/>
    <mergeCell ref="C98:D98"/>
    <mergeCell ref="F98:G98"/>
    <mergeCell ref="A99:B99"/>
    <mergeCell ref="C99:D99"/>
    <mergeCell ref="F99:G99"/>
    <mergeCell ref="A108:B108"/>
    <mergeCell ref="C108:D108"/>
    <mergeCell ref="F108:G108"/>
    <mergeCell ref="A109:B109"/>
    <mergeCell ref="C109:D109"/>
    <mergeCell ref="F109:G109"/>
    <mergeCell ref="A106:B106"/>
    <mergeCell ref="C106:D106"/>
    <mergeCell ref="F106:G106"/>
    <mergeCell ref="A107:B107"/>
    <mergeCell ref="C107:D107"/>
    <mergeCell ref="F107:G107"/>
    <mergeCell ref="A104:B104"/>
    <mergeCell ref="C104:D104"/>
    <mergeCell ref="F104:G104"/>
    <mergeCell ref="A105:B105"/>
    <mergeCell ref="C105:D105"/>
    <mergeCell ref="F105:G105"/>
    <mergeCell ref="A114:B114"/>
    <mergeCell ref="C114:D114"/>
    <mergeCell ref="F114:G114"/>
    <mergeCell ref="A115:B115"/>
    <mergeCell ref="C115:D115"/>
    <mergeCell ref="F115:G115"/>
    <mergeCell ref="A112:B112"/>
    <mergeCell ref="C112:D112"/>
    <mergeCell ref="F112:G112"/>
    <mergeCell ref="A113:B113"/>
    <mergeCell ref="C113:D113"/>
    <mergeCell ref="F113:G113"/>
    <mergeCell ref="A110:B110"/>
    <mergeCell ref="C110:D110"/>
    <mergeCell ref="F110:G110"/>
    <mergeCell ref="A111:B111"/>
    <mergeCell ref="C111:D111"/>
    <mergeCell ref="F111:G111"/>
    <mergeCell ref="A120:B120"/>
    <mergeCell ref="C120:D120"/>
    <mergeCell ref="F120:G120"/>
    <mergeCell ref="A121:B121"/>
    <mergeCell ref="C121:D121"/>
    <mergeCell ref="F121:G121"/>
    <mergeCell ref="A118:B118"/>
    <mergeCell ref="C118:D118"/>
    <mergeCell ref="F118:G118"/>
    <mergeCell ref="A119:B119"/>
    <mergeCell ref="C119:D119"/>
    <mergeCell ref="F119:G119"/>
    <mergeCell ref="A116:B116"/>
    <mergeCell ref="C116:D116"/>
    <mergeCell ref="F116:G116"/>
    <mergeCell ref="A117:B117"/>
    <mergeCell ref="C117:D117"/>
    <mergeCell ref="F117:G117"/>
    <mergeCell ref="A126:B126"/>
    <mergeCell ref="C126:D126"/>
    <mergeCell ref="F126:G126"/>
    <mergeCell ref="A127:B127"/>
    <mergeCell ref="C127:D127"/>
    <mergeCell ref="F127:G127"/>
    <mergeCell ref="A124:B124"/>
    <mergeCell ref="C124:D124"/>
    <mergeCell ref="F124:G124"/>
    <mergeCell ref="A125:B125"/>
    <mergeCell ref="C125:D125"/>
    <mergeCell ref="F125:G125"/>
    <mergeCell ref="A122:B122"/>
    <mergeCell ref="C122:D122"/>
    <mergeCell ref="F122:G122"/>
    <mergeCell ref="A123:B123"/>
    <mergeCell ref="C123:D123"/>
    <mergeCell ref="F123:G123"/>
    <mergeCell ref="A132:B132"/>
    <mergeCell ref="C132:D132"/>
    <mergeCell ref="F132:G132"/>
    <mergeCell ref="A133:B133"/>
    <mergeCell ref="C133:D133"/>
    <mergeCell ref="F133:G133"/>
    <mergeCell ref="A130:B130"/>
    <mergeCell ref="C130:D130"/>
    <mergeCell ref="F130:G130"/>
    <mergeCell ref="A131:B131"/>
    <mergeCell ref="C131:D131"/>
    <mergeCell ref="F131:G131"/>
    <mergeCell ref="A128:B128"/>
    <mergeCell ref="C128:D128"/>
    <mergeCell ref="F128:G128"/>
    <mergeCell ref="A129:B129"/>
    <mergeCell ref="C129:D129"/>
    <mergeCell ref="F129:G129"/>
    <mergeCell ref="A138:B138"/>
    <mergeCell ref="C138:D138"/>
    <mergeCell ref="F138:G138"/>
    <mergeCell ref="A139:B139"/>
    <mergeCell ref="C139:D139"/>
    <mergeCell ref="F139:G139"/>
    <mergeCell ref="A136:B136"/>
    <mergeCell ref="C136:D136"/>
    <mergeCell ref="F136:G136"/>
    <mergeCell ref="A137:B137"/>
    <mergeCell ref="C137:D137"/>
    <mergeCell ref="F137:G137"/>
    <mergeCell ref="A134:B134"/>
    <mergeCell ref="C134:D134"/>
    <mergeCell ref="F134:G134"/>
    <mergeCell ref="A135:B135"/>
    <mergeCell ref="C135:D135"/>
    <mergeCell ref="F135:G135"/>
    <mergeCell ref="A144:B144"/>
    <mergeCell ref="C144:D144"/>
    <mergeCell ref="F144:G144"/>
    <mergeCell ref="A145:B145"/>
    <mergeCell ref="C145:D145"/>
    <mergeCell ref="F145:G145"/>
    <mergeCell ref="A142:B142"/>
    <mergeCell ref="C142:D142"/>
    <mergeCell ref="F142:G142"/>
    <mergeCell ref="A143:B143"/>
    <mergeCell ref="C143:D143"/>
    <mergeCell ref="F143:G143"/>
    <mergeCell ref="A140:B140"/>
    <mergeCell ref="C140:D140"/>
    <mergeCell ref="F140:G140"/>
    <mergeCell ref="A141:B141"/>
    <mergeCell ref="C141:D141"/>
    <mergeCell ref="F141:G141"/>
    <mergeCell ref="A150:B150"/>
    <mergeCell ref="C150:D150"/>
    <mergeCell ref="F150:G150"/>
    <mergeCell ref="A151:B151"/>
    <mergeCell ref="C151:D151"/>
    <mergeCell ref="F151:G151"/>
    <mergeCell ref="A148:B148"/>
    <mergeCell ref="C148:D148"/>
    <mergeCell ref="F148:G148"/>
    <mergeCell ref="A149:B149"/>
    <mergeCell ref="C149:D149"/>
    <mergeCell ref="F149:G149"/>
    <mergeCell ref="A146:B146"/>
    <mergeCell ref="C146:D146"/>
    <mergeCell ref="F146:G146"/>
    <mergeCell ref="A147:B147"/>
    <mergeCell ref="C147:D147"/>
    <mergeCell ref="F147:G147"/>
    <mergeCell ref="A156:B156"/>
    <mergeCell ref="C156:D156"/>
    <mergeCell ref="F156:G156"/>
    <mergeCell ref="A157:B157"/>
    <mergeCell ref="C157:D157"/>
    <mergeCell ref="F157:G157"/>
    <mergeCell ref="A154:B154"/>
    <mergeCell ref="C154:D154"/>
    <mergeCell ref="F154:G154"/>
    <mergeCell ref="A155:B155"/>
    <mergeCell ref="C155:D155"/>
    <mergeCell ref="F155:G155"/>
    <mergeCell ref="A152:B152"/>
    <mergeCell ref="C152:D152"/>
    <mergeCell ref="F152:G152"/>
    <mergeCell ref="A153:B153"/>
    <mergeCell ref="C153:D153"/>
    <mergeCell ref="F153:G153"/>
    <mergeCell ref="A162:B162"/>
    <mergeCell ref="C162:D162"/>
    <mergeCell ref="F162:G162"/>
    <mergeCell ref="A163:B163"/>
    <mergeCell ref="C163:D163"/>
    <mergeCell ref="F163:G163"/>
    <mergeCell ref="A160:B160"/>
    <mergeCell ref="C160:D160"/>
    <mergeCell ref="F160:G160"/>
    <mergeCell ref="A161:B161"/>
    <mergeCell ref="C161:D161"/>
    <mergeCell ref="F161:G161"/>
    <mergeCell ref="A158:B158"/>
    <mergeCell ref="C158:D158"/>
    <mergeCell ref="F158:G158"/>
    <mergeCell ref="A159:B159"/>
    <mergeCell ref="C159:D159"/>
    <mergeCell ref="F159:G159"/>
    <mergeCell ref="A168:B168"/>
    <mergeCell ref="C168:D168"/>
    <mergeCell ref="F168:G168"/>
    <mergeCell ref="A169:B169"/>
    <mergeCell ref="C169:D169"/>
    <mergeCell ref="F169:G169"/>
    <mergeCell ref="A166:B166"/>
    <mergeCell ref="C166:D166"/>
    <mergeCell ref="F166:G166"/>
    <mergeCell ref="A167:B167"/>
    <mergeCell ref="C167:D167"/>
    <mergeCell ref="F167:G167"/>
    <mergeCell ref="A164:B164"/>
    <mergeCell ref="C164:D164"/>
    <mergeCell ref="F164:G164"/>
    <mergeCell ref="A165:B165"/>
    <mergeCell ref="C165:D165"/>
    <mergeCell ref="F165:G165"/>
    <mergeCell ref="A174:B174"/>
    <mergeCell ref="C174:D174"/>
    <mergeCell ref="F174:G174"/>
    <mergeCell ref="A175:B175"/>
    <mergeCell ref="C175:D175"/>
    <mergeCell ref="F175:G175"/>
    <mergeCell ref="A172:B172"/>
    <mergeCell ref="C172:D172"/>
    <mergeCell ref="F172:G172"/>
    <mergeCell ref="A173:B173"/>
    <mergeCell ref="C173:D173"/>
    <mergeCell ref="F173:G173"/>
    <mergeCell ref="A170:B170"/>
    <mergeCell ref="C170:D170"/>
    <mergeCell ref="F170:G170"/>
    <mergeCell ref="A171:B171"/>
    <mergeCell ref="C171:D171"/>
    <mergeCell ref="F171:G171"/>
    <mergeCell ref="A180:B180"/>
    <mergeCell ref="C180:D180"/>
    <mergeCell ref="F180:G180"/>
    <mergeCell ref="A181:B181"/>
    <mergeCell ref="C181:D181"/>
    <mergeCell ref="F181:G181"/>
    <mergeCell ref="A178:B178"/>
    <mergeCell ref="C178:D178"/>
    <mergeCell ref="F178:G178"/>
    <mergeCell ref="A179:B179"/>
    <mergeCell ref="C179:D179"/>
    <mergeCell ref="F179:G179"/>
    <mergeCell ref="A176:B176"/>
    <mergeCell ref="C176:D176"/>
    <mergeCell ref="F176:G176"/>
    <mergeCell ref="A177:B177"/>
    <mergeCell ref="C177:D177"/>
    <mergeCell ref="F177:G177"/>
    <mergeCell ref="A186:B186"/>
    <mergeCell ref="C186:D186"/>
    <mergeCell ref="F186:G186"/>
    <mergeCell ref="A187:B187"/>
    <mergeCell ref="C187:D187"/>
    <mergeCell ref="F187:G187"/>
    <mergeCell ref="A184:B184"/>
    <mergeCell ref="C184:D184"/>
    <mergeCell ref="F184:G184"/>
    <mergeCell ref="A185:B185"/>
    <mergeCell ref="C185:D185"/>
    <mergeCell ref="F185:G185"/>
    <mergeCell ref="A182:B182"/>
    <mergeCell ref="C182:D182"/>
    <mergeCell ref="F182:G182"/>
    <mergeCell ref="A183:B183"/>
    <mergeCell ref="C183:D183"/>
    <mergeCell ref="F183:G183"/>
    <mergeCell ref="A192:B192"/>
    <mergeCell ref="C192:D192"/>
    <mergeCell ref="F192:G192"/>
    <mergeCell ref="A193:B193"/>
    <mergeCell ref="C193:D193"/>
    <mergeCell ref="F193:G193"/>
    <mergeCell ref="A190:B190"/>
    <mergeCell ref="C190:D190"/>
    <mergeCell ref="F190:G190"/>
    <mergeCell ref="A191:B191"/>
    <mergeCell ref="C191:D191"/>
    <mergeCell ref="F191:G191"/>
    <mergeCell ref="A188:B188"/>
    <mergeCell ref="C188:D188"/>
    <mergeCell ref="F188:G188"/>
    <mergeCell ref="A189:B189"/>
    <mergeCell ref="C189:D189"/>
    <mergeCell ref="F189:G189"/>
    <mergeCell ref="A198:B198"/>
    <mergeCell ref="C198:D198"/>
    <mergeCell ref="F198:G198"/>
    <mergeCell ref="A199:B199"/>
    <mergeCell ref="C199:D199"/>
    <mergeCell ref="F199:G199"/>
    <mergeCell ref="A196:B196"/>
    <mergeCell ref="C196:D196"/>
    <mergeCell ref="F196:G196"/>
    <mergeCell ref="A197:B197"/>
    <mergeCell ref="C197:D197"/>
    <mergeCell ref="F197:G197"/>
    <mergeCell ref="A194:B194"/>
    <mergeCell ref="C194:D194"/>
    <mergeCell ref="F194:G194"/>
    <mergeCell ref="A195:B195"/>
    <mergeCell ref="C195:D195"/>
    <mergeCell ref="F195:G195"/>
    <mergeCell ref="A204:B204"/>
    <mergeCell ref="C204:D204"/>
    <mergeCell ref="F204:G204"/>
    <mergeCell ref="A205:B205"/>
    <mergeCell ref="C205:D205"/>
    <mergeCell ref="F205:G205"/>
    <mergeCell ref="A202:B202"/>
    <mergeCell ref="C202:D202"/>
    <mergeCell ref="F202:G202"/>
    <mergeCell ref="A203:B203"/>
    <mergeCell ref="C203:D203"/>
    <mergeCell ref="F203:G203"/>
    <mergeCell ref="A200:B200"/>
    <mergeCell ref="C200:D200"/>
    <mergeCell ref="F200:G200"/>
    <mergeCell ref="A201:B201"/>
    <mergeCell ref="C201:D201"/>
    <mergeCell ref="F201:G201"/>
    <mergeCell ref="A211:B211"/>
    <mergeCell ref="C211:D211"/>
    <mergeCell ref="F211:G211"/>
    <mergeCell ref="A212:B212"/>
    <mergeCell ref="C212:D212"/>
    <mergeCell ref="F212:G212"/>
    <mergeCell ref="A208:B208"/>
    <mergeCell ref="C208:D208"/>
    <mergeCell ref="F208:G208"/>
    <mergeCell ref="A209:G209"/>
    <mergeCell ref="A210:B210"/>
    <mergeCell ref="C210:D210"/>
    <mergeCell ref="F210:G210"/>
    <mergeCell ref="A206:B206"/>
    <mergeCell ref="C206:D206"/>
    <mergeCell ref="F206:G206"/>
    <mergeCell ref="A207:B207"/>
    <mergeCell ref="C207:D207"/>
    <mergeCell ref="F207:G207"/>
    <mergeCell ref="A217:B217"/>
    <mergeCell ref="C217:D217"/>
    <mergeCell ref="F217:G217"/>
    <mergeCell ref="A218:B218"/>
    <mergeCell ref="C218:D218"/>
    <mergeCell ref="F218:G218"/>
    <mergeCell ref="A215:B215"/>
    <mergeCell ref="C215:D215"/>
    <mergeCell ref="F215:G215"/>
    <mergeCell ref="A216:B216"/>
    <mergeCell ref="C216:D216"/>
    <mergeCell ref="F216:G216"/>
    <mergeCell ref="A213:B213"/>
    <mergeCell ref="C213:D213"/>
    <mergeCell ref="F213:G213"/>
    <mergeCell ref="A214:B214"/>
    <mergeCell ref="C214:D214"/>
    <mergeCell ref="F214:G214"/>
    <mergeCell ref="A223:B223"/>
    <mergeCell ref="C223:D223"/>
    <mergeCell ref="F223:G223"/>
    <mergeCell ref="A224:B224"/>
    <mergeCell ref="C224:D224"/>
    <mergeCell ref="F224:G224"/>
    <mergeCell ref="A221:B221"/>
    <mergeCell ref="C221:D221"/>
    <mergeCell ref="F221:G221"/>
    <mergeCell ref="A222:B222"/>
    <mergeCell ref="C222:D222"/>
    <mergeCell ref="F222:G222"/>
    <mergeCell ref="A219:B219"/>
    <mergeCell ref="C219:D219"/>
    <mergeCell ref="F219:G219"/>
    <mergeCell ref="A220:B220"/>
    <mergeCell ref="C220:D220"/>
    <mergeCell ref="F220:G220"/>
    <mergeCell ref="A229:B229"/>
    <mergeCell ref="C229:D229"/>
    <mergeCell ref="F229:G229"/>
    <mergeCell ref="A230:B230"/>
    <mergeCell ref="C230:D230"/>
    <mergeCell ref="F230:G230"/>
    <mergeCell ref="A227:B227"/>
    <mergeCell ref="C227:D227"/>
    <mergeCell ref="F227:G227"/>
    <mergeCell ref="A228:B228"/>
    <mergeCell ref="C228:D228"/>
    <mergeCell ref="F228:G228"/>
    <mergeCell ref="A225:B225"/>
    <mergeCell ref="C225:D225"/>
    <mergeCell ref="F225:G225"/>
    <mergeCell ref="A226:B226"/>
    <mergeCell ref="C226:D226"/>
    <mergeCell ref="F226:G226"/>
    <mergeCell ref="A235:B235"/>
    <mergeCell ref="C235:D235"/>
    <mergeCell ref="F235:G235"/>
    <mergeCell ref="A236:B236"/>
    <mergeCell ref="C236:D236"/>
    <mergeCell ref="F236:G236"/>
    <mergeCell ref="A233:B233"/>
    <mergeCell ref="C233:D233"/>
    <mergeCell ref="F233:G233"/>
    <mergeCell ref="A234:B234"/>
    <mergeCell ref="C234:D234"/>
    <mergeCell ref="F234:G234"/>
    <mergeCell ref="A231:B231"/>
    <mergeCell ref="C231:D231"/>
    <mergeCell ref="F231:G231"/>
    <mergeCell ref="A232:B232"/>
    <mergeCell ref="C232:D232"/>
    <mergeCell ref="F232:G232"/>
    <mergeCell ref="A241:B241"/>
    <mergeCell ref="C241:D241"/>
    <mergeCell ref="F241:G241"/>
    <mergeCell ref="A242:B242"/>
    <mergeCell ref="C242:D242"/>
    <mergeCell ref="F242:G242"/>
    <mergeCell ref="A239:B239"/>
    <mergeCell ref="C239:D239"/>
    <mergeCell ref="F239:G239"/>
    <mergeCell ref="A240:B240"/>
    <mergeCell ref="C240:D240"/>
    <mergeCell ref="F240:G240"/>
    <mergeCell ref="A237:B237"/>
    <mergeCell ref="C237:D237"/>
    <mergeCell ref="F237:G237"/>
    <mergeCell ref="A238:B238"/>
    <mergeCell ref="C238:D238"/>
    <mergeCell ref="F238:G238"/>
    <mergeCell ref="A247:B247"/>
    <mergeCell ref="C247:D247"/>
    <mergeCell ref="F247:G247"/>
    <mergeCell ref="A248:B248"/>
    <mergeCell ref="C248:D248"/>
    <mergeCell ref="F248:G248"/>
    <mergeCell ref="A245:B245"/>
    <mergeCell ref="C245:D245"/>
    <mergeCell ref="F245:G245"/>
    <mergeCell ref="A246:B246"/>
    <mergeCell ref="C246:D246"/>
    <mergeCell ref="F246:G246"/>
    <mergeCell ref="A243:B243"/>
    <mergeCell ref="C243:D243"/>
    <mergeCell ref="F243:G243"/>
    <mergeCell ref="A244:B244"/>
    <mergeCell ref="C244:D244"/>
    <mergeCell ref="F244:G244"/>
    <mergeCell ref="A253:B253"/>
    <mergeCell ref="C253:D253"/>
    <mergeCell ref="F253:G253"/>
    <mergeCell ref="A254:B254"/>
    <mergeCell ref="C254:D254"/>
    <mergeCell ref="F254:G254"/>
    <mergeCell ref="A251:B251"/>
    <mergeCell ref="C251:D251"/>
    <mergeCell ref="F251:G251"/>
    <mergeCell ref="A252:B252"/>
    <mergeCell ref="C252:D252"/>
    <mergeCell ref="F252:G252"/>
    <mergeCell ref="A249:B249"/>
    <mergeCell ref="C249:D249"/>
    <mergeCell ref="F249:G249"/>
    <mergeCell ref="A250:B250"/>
    <mergeCell ref="C250:D250"/>
    <mergeCell ref="F250:G250"/>
    <mergeCell ref="A259:B259"/>
    <mergeCell ref="C259:D259"/>
    <mergeCell ref="F259:G259"/>
    <mergeCell ref="A260:B260"/>
    <mergeCell ref="C260:D260"/>
    <mergeCell ref="F260:G260"/>
    <mergeCell ref="A257:B257"/>
    <mergeCell ref="C257:D257"/>
    <mergeCell ref="F257:G257"/>
    <mergeCell ref="A258:B258"/>
    <mergeCell ref="C258:D258"/>
    <mergeCell ref="F258:G258"/>
    <mergeCell ref="A255:B255"/>
    <mergeCell ref="C255:D255"/>
    <mergeCell ref="F255:G255"/>
    <mergeCell ref="A256:B256"/>
    <mergeCell ref="C256:D256"/>
    <mergeCell ref="F256:G256"/>
    <mergeCell ref="A265:B265"/>
    <mergeCell ref="C265:D265"/>
    <mergeCell ref="F265:G265"/>
    <mergeCell ref="A266:B266"/>
    <mergeCell ref="C266:D266"/>
    <mergeCell ref="F266:G266"/>
    <mergeCell ref="A263:B263"/>
    <mergeCell ref="C263:D263"/>
    <mergeCell ref="F263:G263"/>
    <mergeCell ref="A264:B264"/>
    <mergeCell ref="C264:D264"/>
    <mergeCell ref="F264:G264"/>
    <mergeCell ref="A261:B261"/>
    <mergeCell ref="C261:D261"/>
    <mergeCell ref="F261:G261"/>
    <mergeCell ref="A262:B262"/>
    <mergeCell ref="C262:D262"/>
    <mergeCell ref="F262:G262"/>
    <mergeCell ref="A271:B271"/>
    <mergeCell ref="C271:D271"/>
    <mergeCell ref="F271:G271"/>
    <mergeCell ref="A272:B272"/>
    <mergeCell ref="C272:D272"/>
    <mergeCell ref="F272:G272"/>
    <mergeCell ref="A269:B269"/>
    <mergeCell ref="C269:D269"/>
    <mergeCell ref="F269:G269"/>
    <mergeCell ref="A270:B270"/>
    <mergeCell ref="C270:D270"/>
    <mergeCell ref="F270:G270"/>
    <mergeCell ref="A267:B267"/>
    <mergeCell ref="C267:D267"/>
    <mergeCell ref="F267:G267"/>
    <mergeCell ref="A268:B268"/>
    <mergeCell ref="C268:D268"/>
    <mergeCell ref="F268:G268"/>
    <mergeCell ref="A278:B278"/>
    <mergeCell ref="C278:D278"/>
    <mergeCell ref="F278:G278"/>
    <mergeCell ref="A279:B279"/>
    <mergeCell ref="C279:D279"/>
    <mergeCell ref="F279:G279"/>
    <mergeCell ref="A275:G275"/>
    <mergeCell ref="A276:B276"/>
    <mergeCell ref="C276:D276"/>
    <mergeCell ref="F276:G276"/>
    <mergeCell ref="A277:B277"/>
    <mergeCell ref="C277:D277"/>
    <mergeCell ref="F277:G277"/>
    <mergeCell ref="A273:B273"/>
    <mergeCell ref="C273:D273"/>
    <mergeCell ref="F273:G273"/>
    <mergeCell ref="A274:B274"/>
    <mergeCell ref="C274:D274"/>
    <mergeCell ref="F274:G274"/>
    <mergeCell ref="A284:B284"/>
    <mergeCell ref="C284:D284"/>
    <mergeCell ref="F284:G284"/>
    <mergeCell ref="A285:B285"/>
    <mergeCell ref="C285:D285"/>
    <mergeCell ref="F285:G285"/>
    <mergeCell ref="A282:B282"/>
    <mergeCell ref="C282:D282"/>
    <mergeCell ref="F282:G282"/>
    <mergeCell ref="A283:B283"/>
    <mergeCell ref="C283:D283"/>
    <mergeCell ref="F283:G283"/>
    <mergeCell ref="A280:B280"/>
    <mergeCell ref="C280:D280"/>
    <mergeCell ref="F280:G280"/>
    <mergeCell ref="A281:B281"/>
    <mergeCell ref="C281:D281"/>
    <mergeCell ref="F281:G281"/>
    <mergeCell ref="A290:B290"/>
    <mergeCell ref="C290:D290"/>
    <mergeCell ref="F290:G290"/>
    <mergeCell ref="A291:B291"/>
    <mergeCell ref="C291:D291"/>
    <mergeCell ref="F291:G291"/>
    <mergeCell ref="A288:B288"/>
    <mergeCell ref="C288:D288"/>
    <mergeCell ref="F288:G288"/>
    <mergeCell ref="A289:B289"/>
    <mergeCell ref="C289:D289"/>
    <mergeCell ref="F289:G289"/>
    <mergeCell ref="A286:B286"/>
    <mergeCell ref="C286:D286"/>
    <mergeCell ref="F286:G286"/>
    <mergeCell ref="A287:B287"/>
    <mergeCell ref="C287:D287"/>
    <mergeCell ref="F287:G287"/>
    <mergeCell ref="A296:B296"/>
    <mergeCell ref="C296:D296"/>
    <mergeCell ref="F296:G296"/>
    <mergeCell ref="A297:B297"/>
    <mergeCell ref="C297:D297"/>
    <mergeCell ref="F297:G297"/>
    <mergeCell ref="A294:B294"/>
    <mergeCell ref="C294:D294"/>
    <mergeCell ref="F294:G294"/>
    <mergeCell ref="A295:B295"/>
    <mergeCell ref="C295:D295"/>
    <mergeCell ref="F295:G295"/>
    <mergeCell ref="A292:B292"/>
    <mergeCell ref="C292:D292"/>
    <mergeCell ref="F292:G292"/>
    <mergeCell ref="A293:B293"/>
    <mergeCell ref="C293:D293"/>
    <mergeCell ref="F293:G293"/>
    <mergeCell ref="A302:B302"/>
    <mergeCell ref="C302:D302"/>
    <mergeCell ref="F302:G302"/>
    <mergeCell ref="A303:B303"/>
    <mergeCell ref="C303:D303"/>
    <mergeCell ref="F303:G303"/>
    <mergeCell ref="A300:B300"/>
    <mergeCell ref="C300:D300"/>
    <mergeCell ref="F300:G300"/>
    <mergeCell ref="A301:B301"/>
    <mergeCell ref="C301:D301"/>
    <mergeCell ref="F301:G301"/>
    <mergeCell ref="A298:B298"/>
    <mergeCell ref="C298:D298"/>
    <mergeCell ref="F298:G298"/>
    <mergeCell ref="A299:B299"/>
    <mergeCell ref="C299:D299"/>
    <mergeCell ref="F299:G299"/>
    <mergeCell ref="A309:G309"/>
    <mergeCell ref="A310:B310"/>
    <mergeCell ref="C310:D310"/>
    <mergeCell ref="F310:G310"/>
    <mergeCell ref="A311:B311"/>
    <mergeCell ref="C311:D311"/>
    <mergeCell ref="F311:G311"/>
    <mergeCell ref="A307:B307"/>
    <mergeCell ref="C307:D307"/>
    <mergeCell ref="F307:G307"/>
    <mergeCell ref="A308:B308"/>
    <mergeCell ref="C308:D308"/>
    <mergeCell ref="F308:G308"/>
    <mergeCell ref="A304:G304"/>
    <mergeCell ref="A305:B305"/>
    <mergeCell ref="C305:D305"/>
    <mergeCell ref="F305:G305"/>
    <mergeCell ref="A306:B306"/>
    <mergeCell ref="C306:D306"/>
    <mergeCell ref="F306:G306"/>
    <mergeCell ref="A317:B317"/>
    <mergeCell ref="C317:D317"/>
    <mergeCell ref="F317:G317"/>
    <mergeCell ref="A318:B318"/>
    <mergeCell ref="C318:D318"/>
    <mergeCell ref="F318:G318"/>
    <mergeCell ref="A315:B315"/>
    <mergeCell ref="C315:D315"/>
    <mergeCell ref="F315:G315"/>
    <mergeCell ref="A316:B316"/>
    <mergeCell ref="C316:D316"/>
    <mergeCell ref="F316:G316"/>
    <mergeCell ref="A312:B312"/>
    <mergeCell ref="C312:D312"/>
    <mergeCell ref="F312:G312"/>
    <mergeCell ref="A313:G313"/>
    <mergeCell ref="A314:B314"/>
    <mergeCell ref="C314:D314"/>
    <mergeCell ref="F314:G314"/>
    <mergeCell ref="A323:B323"/>
    <mergeCell ref="C323:D323"/>
    <mergeCell ref="F323:G323"/>
    <mergeCell ref="A324:B324"/>
    <mergeCell ref="C324:D324"/>
    <mergeCell ref="F324:G324"/>
    <mergeCell ref="A321:B321"/>
    <mergeCell ref="C321:D321"/>
    <mergeCell ref="F321:G321"/>
    <mergeCell ref="A322:B322"/>
    <mergeCell ref="C322:D322"/>
    <mergeCell ref="F322:G322"/>
    <mergeCell ref="A319:B319"/>
    <mergeCell ref="C319:D319"/>
    <mergeCell ref="F319:G319"/>
    <mergeCell ref="A320:B320"/>
    <mergeCell ref="C320:D320"/>
    <mergeCell ref="F320:G320"/>
    <mergeCell ref="A329:B329"/>
    <mergeCell ref="C329:D329"/>
    <mergeCell ref="F329:G329"/>
    <mergeCell ref="A330:B330"/>
    <mergeCell ref="C330:D330"/>
    <mergeCell ref="F330:G330"/>
    <mergeCell ref="A327:B327"/>
    <mergeCell ref="C327:D327"/>
    <mergeCell ref="F327:G327"/>
    <mergeCell ref="A328:B328"/>
    <mergeCell ref="C328:D328"/>
    <mergeCell ref="F328:G328"/>
    <mergeCell ref="A325:B325"/>
    <mergeCell ref="C325:D325"/>
    <mergeCell ref="F325:G325"/>
    <mergeCell ref="A326:B326"/>
    <mergeCell ref="C326:D326"/>
    <mergeCell ref="F326:G326"/>
    <mergeCell ref="A336:B336"/>
    <mergeCell ref="C336:D336"/>
    <mergeCell ref="F336:G336"/>
    <mergeCell ref="A337:B337"/>
    <mergeCell ref="C337:D337"/>
    <mergeCell ref="F337:G337"/>
    <mergeCell ref="A334:B334"/>
    <mergeCell ref="C334:D334"/>
    <mergeCell ref="F334:G334"/>
    <mergeCell ref="A335:B335"/>
    <mergeCell ref="C335:D335"/>
    <mergeCell ref="F335:G335"/>
    <mergeCell ref="A331:G331"/>
    <mergeCell ref="A332:B332"/>
    <mergeCell ref="C332:D332"/>
    <mergeCell ref="F332:G332"/>
    <mergeCell ref="A333:B333"/>
    <mergeCell ref="C333:D333"/>
    <mergeCell ref="F333:G333"/>
    <mergeCell ref="A342:B342"/>
    <mergeCell ref="C342:D342"/>
    <mergeCell ref="F342:G342"/>
    <mergeCell ref="A343:B343"/>
    <mergeCell ref="C343:D343"/>
    <mergeCell ref="F343:G343"/>
    <mergeCell ref="A340:B340"/>
    <mergeCell ref="C340:D340"/>
    <mergeCell ref="F340:G340"/>
    <mergeCell ref="A341:B341"/>
    <mergeCell ref="C341:D341"/>
    <mergeCell ref="F341:G341"/>
    <mergeCell ref="A338:B338"/>
    <mergeCell ref="C338:D338"/>
    <mergeCell ref="F338:G338"/>
    <mergeCell ref="A339:B339"/>
    <mergeCell ref="C339:D339"/>
    <mergeCell ref="F339:G339"/>
    <mergeCell ref="A348:B348"/>
    <mergeCell ref="C348:D348"/>
    <mergeCell ref="F348:G348"/>
    <mergeCell ref="A349:B349"/>
    <mergeCell ref="C349:D349"/>
    <mergeCell ref="F349:G349"/>
    <mergeCell ref="A346:B346"/>
    <mergeCell ref="C346:D346"/>
    <mergeCell ref="F346:G346"/>
    <mergeCell ref="A347:B347"/>
    <mergeCell ref="C347:D347"/>
    <mergeCell ref="F347:G347"/>
    <mergeCell ref="A344:B344"/>
    <mergeCell ref="C344:D344"/>
    <mergeCell ref="F344:G344"/>
    <mergeCell ref="A345:B345"/>
    <mergeCell ref="C345:D345"/>
    <mergeCell ref="F345:G345"/>
    <mergeCell ref="A354:B354"/>
    <mergeCell ref="C354:D354"/>
    <mergeCell ref="F354:G354"/>
    <mergeCell ref="A355:B355"/>
    <mergeCell ref="C355:D355"/>
    <mergeCell ref="F355:G355"/>
    <mergeCell ref="A352:B352"/>
    <mergeCell ref="C352:D352"/>
    <mergeCell ref="F352:G352"/>
    <mergeCell ref="A353:B353"/>
    <mergeCell ref="C353:D353"/>
    <mergeCell ref="F353:G353"/>
    <mergeCell ref="A350:B350"/>
    <mergeCell ref="C350:D350"/>
    <mergeCell ref="F350:G350"/>
    <mergeCell ref="A351:B351"/>
    <mergeCell ref="C351:D351"/>
    <mergeCell ref="F351:G351"/>
    <mergeCell ref="A360:B360"/>
    <mergeCell ref="C360:D360"/>
    <mergeCell ref="F360:G360"/>
    <mergeCell ref="A361:B361"/>
    <mergeCell ref="C361:D361"/>
    <mergeCell ref="F361:G361"/>
    <mergeCell ref="A358:B358"/>
    <mergeCell ref="C358:D358"/>
    <mergeCell ref="F358:G358"/>
    <mergeCell ref="A359:B359"/>
    <mergeCell ref="C359:D359"/>
    <mergeCell ref="F359:G359"/>
    <mergeCell ref="A356:B356"/>
    <mergeCell ref="C356:D356"/>
    <mergeCell ref="F356:G356"/>
    <mergeCell ref="A357:B357"/>
    <mergeCell ref="C357:D357"/>
    <mergeCell ref="F357:G357"/>
    <mergeCell ref="A366:B366"/>
    <mergeCell ref="C366:D366"/>
    <mergeCell ref="F366:G366"/>
    <mergeCell ref="A367:B367"/>
    <mergeCell ref="C367:D367"/>
    <mergeCell ref="F367:G367"/>
    <mergeCell ref="A364:B364"/>
    <mergeCell ref="C364:D364"/>
    <mergeCell ref="F364:G364"/>
    <mergeCell ref="A365:B365"/>
    <mergeCell ref="C365:D365"/>
    <mergeCell ref="F365:G365"/>
    <mergeCell ref="A362:B362"/>
    <mergeCell ref="C362:D362"/>
    <mergeCell ref="F362:G362"/>
    <mergeCell ref="A363:B363"/>
    <mergeCell ref="C363:D363"/>
    <mergeCell ref="F363:G363"/>
    <mergeCell ref="A374:B374"/>
    <mergeCell ref="C374:D374"/>
    <mergeCell ref="F374:G374"/>
    <mergeCell ref="A375:B375"/>
    <mergeCell ref="C375:D375"/>
    <mergeCell ref="F375:G375"/>
    <mergeCell ref="A371:B371"/>
    <mergeCell ref="C371:D371"/>
    <mergeCell ref="F371:G371"/>
    <mergeCell ref="A372:G372"/>
    <mergeCell ref="A373:B373"/>
    <mergeCell ref="C373:D373"/>
    <mergeCell ref="F373:G373"/>
    <mergeCell ref="A368:G368"/>
    <mergeCell ref="A369:B369"/>
    <mergeCell ref="C369:D369"/>
    <mergeCell ref="F369:G369"/>
    <mergeCell ref="A370:B370"/>
    <mergeCell ref="C370:D370"/>
    <mergeCell ref="F370:G370"/>
    <mergeCell ref="A381:B381"/>
    <mergeCell ref="C381:D381"/>
    <mergeCell ref="F381:G381"/>
    <mergeCell ref="A382:B382"/>
    <mergeCell ref="C382:D382"/>
    <mergeCell ref="F382:G382"/>
    <mergeCell ref="A379:B379"/>
    <mergeCell ref="C379:D379"/>
    <mergeCell ref="F379:G379"/>
    <mergeCell ref="A380:B380"/>
    <mergeCell ref="C380:D380"/>
    <mergeCell ref="F380:G380"/>
    <mergeCell ref="A376:B376"/>
    <mergeCell ref="C376:D376"/>
    <mergeCell ref="F376:G376"/>
    <mergeCell ref="A377:G377"/>
    <mergeCell ref="A378:B378"/>
    <mergeCell ref="C378:D378"/>
    <mergeCell ref="F378:G37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731"/>
  <sheetViews>
    <sheetView topLeftCell="A184" workbookViewId="0">
      <selection activeCell="O12" sqref="N11:O12"/>
    </sheetView>
  </sheetViews>
  <sheetFormatPr defaultRowHeight="15"/>
  <cols>
    <col min="2" max="2" width="54.85546875" customWidth="1"/>
    <col min="4" max="4" width="3.28515625" customWidth="1"/>
    <col min="5" max="5" width="11.28515625" customWidth="1"/>
    <col min="6" max="6" width="19.85546875" customWidth="1"/>
  </cols>
  <sheetData>
    <row r="1" spans="1:7">
      <c r="A1" s="198"/>
      <c r="B1" s="198"/>
      <c r="C1" s="198"/>
      <c r="D1" s="198"/>
      <c r="E1" s="198"/>
      <c r="F1" s="199"/>
    </row>
    <row r="2" spans="1:7" ht="20.25" customHeight="1">
      <c r="B2" s="292" t="s">
        <v>577</v>
      </c>
      <c r="C2" s="293"/>
      <c r="D2" s="293"/>
      <c r="F2" s="200"/>
    </row>
    <row r="3" spans="1:7" ht="16.5" customHeight="1">
      <c r="B3" s="292" t="s">
        <v>578</v>
      </c>
      <c r="C3" s="293"/>
      <c r="D3" s="293"/>
      <c r="F3" s="200"/>
    </row>
    <row r="4" spans="1:7">
      <c r="B4" s="201"/>
      <c r="F4" s="200"/>
    </row>
    <row r="5" spans="1:7" ht="51" customHeight="1">
      <c r="B5" s="292" t="s">
        <v>579</v>
      </c>
      <c r="C5" s="293"/>
      <c r="D5" s="293"/>
      <c r="F5" s="200"/>
    </row>
    <row r="6" spans="1:7">
      <c r="A6" s="202"/>
      <c r="B6" s="202"/>
      <c r="C6" s="202"/>
      <c r="D6" s="202"/>
      <c r="E6" s="202"/>
      <c r="F6" s="203"/>
    </row>
    <row r="8" spans="1:7">
      <c r="A8" s="288"/>
      <c r="B8" s="288"/>
      <c r="C8" s="288"/>
      <c r="D8" s="288"/>
      <c r="E8" s="288"/>
      <c r="F8" s="288"/>
      <c r="G8" s="288"/>
    </row>
    <row r="9" spans="1:7" ht="25.5">
      <c r="A9" s="298" t="s">
        <v>172</v>
      </c>
      <c r="B9" s="284"/>
      <c r="C9" s="298" t="s">
        <v>173</v>
      </c>
      <c r="D9" s="284"/>
      <c r="E9" s="210" t="s">
        <v>174</v>
      </c>
      <c r="F9" s="298" t="s">
        <v>175</v>
      </c>
      <c r="G9" s="284"/>
    </row>
    <row r="10" spans="1:7">
      <c r="A10" s="294" t="s">
        <v>176</v>
      </c>
      <c r="B10" s="284"/>
      <c r="C10" s="295">
        <v>161748.32</v>
      </c>
      <c r="D10" s="284"/>
      <c r="E10" s="211" t="s">
        <v>177</v>
      </c>
      <c r="F10" s="294" t="s">
        <v>42</v>
      </c>
      <c r="G10" s="284"/>
    </row>
    <row r="11" spans="1:7">
      <c r="A11" s="294" t="s">
        <v>178</v>
      </c>
      <c r="B11" s="284"/>
      <c r="C11" s="295">
        <v>163581.35</v>
      </c>
      <c r="D11" s="284"/>
      <c r="E11" s="211" t="s">
        <v>179</v>
      </c>
      <c r="F11" s="294" t="s">
        <v>42</v>
      </c>
      <c r="G11" s="284"/>
    </row>
    <row r="12" spans="1:7">
      <c r="A12" s="294" t="s">
        <v>180</v>
      </c>
      <c r="B12" s="284"/>
      <c r="C12" s="295">
        <v>267819.06</v>
      </c>
      <c r="D12" s="284"/>
      <c r="E12" s="211" t="s">
        <v>181</v>
      </c>
      <c r="F12" s="294" t="s">
        <v>42</v>
      </c>
      <c r="G12" s="284"/>
    </row>
    <row r="13" spans="1:7">
      <c r="A13" s="296"/>
      <c r="B13" s="284"/>
      <c r="C13" s="297">
        <v>593148.73</v>
      </c>
      <c r="D13" s="284"/>
      <c r="E13" s="212"/>
      <c r="F13" s="296"/>
      <c r="G13" s="284"/>
    </row>
    <row r="14" spans="1:7">
      <c r="A14" s="288"/>
      <c r="B14" s="288"/>
      <c r="C14" s="288"/>
      <c r="D14" s="288"/>
      <c r="E14" s="288"/>
      <c r="F14" s="288"/>
      <c r="G14" s="288"/>
    </row>
    <row r="15" spans="1:7" ht="25.5">
      <c r="A15" s="298" t="s">
        <v>172</v>
      </c>
      <c r="B15" s="284"/>
      <c r="C15" s="298" t="s">
        <v>173</v>
      </c>
      <c r="D15" s="284"/>
      <c r="E15" s="210" t="s">
        <v>174</v>
      </c>
      <c r="F15" s="298" t="s">
        <v>175</v>
      </c>
      <c r="G15" s="284"/>
    </row>
    <row r="16" spans="1:7">
      <c r="A16" s="294" t="s">
        <v>580</v>
      </c>
      <c r="B16" s="284"/>
      <c r="C16" s="295">
        <v>300</v>
      </c>
      <c r="D16" s="284"/>
      <c r="E16" s="211" t="s">
        <v>569</v>
      </c>
      <c r="F16" s="294" t="s">
        <v>581</v>
      </c>
      <c r="G16" s="284"/>
    </row>
    <row r="17" spans="1:7">
      <c r="A17" s="294" t="s">
        <v>582</v>
      </c>
      <c r="B17" s="284"/>
      <c r="C17" s="295">
        <v>40</v>
      </c>
      <c r="D17" s="284"/>
      <c r="E17" s="211" t="s">
        <v>583</v>
      </c>
      <c r="F17" s="294" t="s">
        <v>584</v>
      </c>
      <c r="G17" s="284"/>
    </row>
    <row r="18" spans="1:7">
      <c r="A18" s="296"/>
      <c r="B18" s="284"/>
      <c r="C18" s="297">
        <v>340</v>
      </c>
      <c r="D18" s="284"/>
      <c r="E18" s="212"/>
      <c r="F18" s="296"/>
      <c r="G18" s="284"/>
    </row>
    <row r="19" spans="1:7">
      <c r="A19" s="288"/>
      <c r="B19" s="288"/>
      <c r="C19" s="288"/>
      <c r="D19" s="288"/>
      <c r="E19" s="288"/>
      <c r="F19" s="288"/>
      <c r="G19" s="288"/>
    </row>
    <row r="20" spans="1:7" ht="25.5">
      <c r="A20" s="298" t="s">
        <v>172</v>
      </c>
      <c r="B20" s="284"/>
      <c r="C20" s="298" t="s">
        <v>173</v>
      </c>
      <c r="D20" s="284"/>
      <c r="E20" s="210" t="s">
        <v>174</v>
      </c>
      <c r="F20" s="298" t="s">
        <v>175</v>
      </c>
      <c r="G20" s="284"/>
    </row>
    <row r="21" spans="1:7">
      <c r="A21" s="294" t="s">
        <v>585</v>
      </c>
      <c r="B21" s="284"/>
      <c r="C21" s="295">
        <v>387.59</v>
      </c>
      <c r="D21" s="284"/>
      <c r="E21" s="211" t="s">
        <v>187</v>
      </c>
      <c r="F21" s="294" t="s">
        <v>188</v>
      </c>
      <c r="G21" s="284"/>
    </row>
    <row r="22" spans="1:7">
      <c r="A22" s="294" t="s">
        <v>586</v>
      </c>
      <c r="B22" s="284"/>
      <c r="C22" s="295">
        <v>1874.82</v>
      </c>
      <c r="D22" s="284"/>
      <c r="E22" s="211" t="s">
        <v>190</v>
      </c>
      <c r="F22" s="294" t="s">
        <v>188</v>
      </c>
      <c r="G22" s="284"/>
    </row>
    <row r="23" spans="1:7">
      <c r="A23" s="294" t="s">
        <v>587</v>
      </c>
      <c r="B23" s="284"/>
      <c r="C23" s="295">
        <v>343.62</v>
      </c>
      <c r="D23" s="284"/>
      <c r="E23" s="211" t="s">
        <v>190</v>
      </c>
      <c r="F23" s="294" t="s">
        <v>188</v>
      </c>
      <c r="G23" s="284"/>
    </row>
    <row r="24" spans="1:7">
      <c r="A24" s="294" t="s">
        <v>588</v>
      </c>
      <c r="B24" s="284"/>
      <c r="C24" s="295">
        <v>603.12</v>
      </c>
      <c r="D24" s="284"/>
      <c r="E24" s="211" t="s">
        <v>195</v>
      </c>
      <c r="F24" s="294" t="s">
        <v>188</v>
      </c>
      <c r="G24" s="284"/>
    </row>
    <row r="25" spans="1:7">
      <c r="A25" s="294" t="s">
        <v>589</v>
      </c>
      <c r="B25" s="284"/>
      <c r="C25" s="295">
        <v>319.55</v>
      </c>
      <c r="D25" s="284"/>
      <c r="E25" s="211" t="s">
        <v>487</v>
      </c>
      <c r="F25" s="294" t="s">
        <v>188</v>
      </c>
      <c r="G25" s="284"/>
    </row>
    <row r="26" spans="1:7">
      <c r="A26" s="294" t="s">
        <v>590</v>
      </c>
      <c r="B26" s="284"/>
      <c r="C26" s="295">
        <v>373.26</v>
      </c>
      <c r="D26" s="284"/>
      <c r="E26" s="211" t="s">
        <v>195</v>
      </c>
      <c r="F26" s="294" t="s">
        <v>188</v>
      </c>
      <c r="G26" s="284"/>
    </row>
    <row r="27" spans="1:7">
      <c r="A27" s="294" t="s">
        <v>591</v>
      </c>
      <c r="B27" s="284"/>
      <c r="C27" s="295">
        <v>363.98</v>
      </c>
      <c r="D27" s="284"/>
      <c r="E27" s="211" t="s">
        <v>195</v>
      </c>
      <c r="F27" s="294" t="s">
        <v>188</v>
      </c>
      <c r="G27" s="284"/>
    </row>
    <row r="28" spans="1:7">
      <c r="A28" s="294" t="s">
        <v>592</v>
      </c>
      <c r="B28" s="284"/>
      <c r="C28" s="295">
        <v>1399.68</v>
      </c>
      <c r="D28" s="284"/>
      <c r="E28" s="211" t="s">
        <v>195</v>
      </c>
      <c r="F28" s="294" t="s">
        <v>188</v>
      </c>
      <c r="G28" s="284"/>
    </row>
    <row r="29" spans="1:7">
      <c r="A29" s="294" t="s">
        <v>593</v>
      </c>
      <c r="B29" s="284"/>
      <c r="C29" s="295">
        <v>845.92</v>
      </c>
      <c r="D29" s="284"/>
      <c r="E29" s="211" t="s">
        <v>195</v>
      </c>
      <c r="F29" s="294" t="s">
        <v>188</v>
      </c>
      <c r="G29" s="284"/>
    </row>
    <row r="30" spans="1:7">
      <c r="A30" s="294" t="s">
        <v>594</v>
      </c>
      <c r="B30" s="284"/>
      <c r="C30" s="295">
        <v>557.98</v>
      </c>
      <c r="D30" s="284"/>
      <c r="E30" s="211" t="s">
        <v>201</v>
      </c>
      <c r="F30" s="294" t="s">
        <v>188</v>
      </c>
      <c r="G30" s="284"/>
    </row>
    <row r="31" spans="1:7">
      <c r="A31" s="294" t="s">
        <v>595</v>
      </c>
      <c r="B31" s="284"/>
      <c r="C31" s="295">
        <v>764.17</v>
      </c>
      <c r="D31" s="284"/>
      <c r="E31" s="211" t="s">
        <v>201</v>
      </c>
      <c r="F31" s="294" t="s">
        <v>188</v>
      </c>
      <c r="G31" s="284"/>
    </row>
    <row r="32" spans="1:7">
      <c r="A32" s="294" t="s">
        <v>596</v>
      </c>
      <c r="B32" s="284"/>
      <c r="C32" s="295">
        <v>592.33000000000004</v>
      </c>
      <c r="D32" s="284"/>
      <c r="E32" s="211" t="s">
        <v>201</v>
      </c>
      <c r="F32" s="294" t="s">
        <v>188</v>
      </c>
      <c r="G32" s="284"/>
    </row>
    <row r="33" spans="1:7">
      <c r="A33" s="294" t="s">
        <v>597</v>
      </c>
      <c r="B33" s="284"/>
      <c r="C33" s="295">
        <v>325.04000000000002</v>
      </c>
      <c r="D33" s="284"/>
      <c r="E33" s="211" t="s">
        <v>201</v>
      </c>
      <c r="F33" s="294" t="s">
        <v>188</v>
      </c>
      <c r="G33" s="284"/>
    </row>
    <row r="34" spans="1:7">
      <c r="A34" s="294" t="s">
        <v>598</v>
      </c>
      <c r="B34" s="284"/>
      <c r="C34" s="295">
        <v>551.96</v>
      </c>
      <c r="D34" s="284"/>
      <c r="E34" s="211" t="s">
        <v>201</v>
      </c>
      <c r="F34" s="294" t="s">
        <v>188</v>
      </c>
      <c r="G34" s="284"/>
    </row>
    <row r="35" spans="1:7">
      <c r="A35" s="294" t="s">
        <v>599</v>
      </c>
      <c r="B35" s="284"/>
      <c r="C35" s="295">
        <v>182.5</v>
      </c>
      <c r="D35" s="284"/>
      <c r="E35" s="211" t="s">
        <v>184</v>
      </c>
      <c r="F35" s="294" t="s">
        <v>600</v>
      </c>
      <c r="G35" s="284"/>
    </row>
    <row r="36" spans="1:7">
      <c r="A36" s="294" t="s">
        <v>601</v>
      </c>
      <c r="B36" s="284"/>
      <c r="C36" s="295">
        <v>1405.71</v>
      </c>
      <c r="D36" s="284"/>
      <c r="E36" s="211" t="s">
        <v>214</v>
      </c>
      <c r="F36" s="294" t="s">
        <v>188</v>
      </c>
      <c r="G36" s="284"/>
    </row>
    <row r="37" spans="1:7">
      <c r="A37" s="294" t="s">
        <v>602</v>
      </c>
      <c r="B37" s="284"/>
      <c r="C37" s="295">
        <v>395.91</v>
      </c>
      <c r="D37" s="284"/>
      <c r="E37" s="211" t="s">
        <v>214</v>
      </c>
      <c r="F37" s="294" t="s">
        <v>188</v>
      </c>
      <c r="G37" s="284"/>
    </row>
    <row r="38" spans="1:7">
      <c r="A38" s="294" t="s">
        <v>603</v>
      </c>
      <c r="B38" s="284"/>
      <c r="C38" s="295">
        <v>372.19</v>
      </c>
      <c r="D38" s="284"/>
      <c r="E38" s="211" t="s">
        <v>214</v>
      </c>
      <c r="F38" s="294" t="s">
        <v>188</v>
      </c>
      <c r="G38" s="284"/>
    </row>
    <row r="39" spans="1:7">
      <c r="A39" s="294" t="s">
        <v>604</v>
      </c>
      <c r="B39" s="284"/>
      <c r="C39" s="295">
        <v>1540.03</v>
      </c>
      <c r="D39" s="284"/>
      <c r="E39" s="211" t="s">
        <v>211</v>
      </c>
      <c r="F39" s="294" t="s">
        <v>188</v>
      </c>
      <c r="G39" s="284"/>
    </row>
    <row r="40" spans="1:7">
      <c r="A40" s="294" t="s">
        <v>605</v>
      </c>
      <c r="B40" s="284"/>
      <c r="C40" s="295">
        <v>369.62</v>
      </c>
      <c r="D40" s="284"/>
      <c r="E40" s="211" t="s">
        <v>187</v>
      </c>
      <c r="F40" s="294" t="s">
        <v>188</v>
      </c>
      <c r="G40" s="284"/>
    </row>
    <row r="41" spans="1:7">
      <c r="A41" s="294" t="s">
        <v>606</v>
      </c>
      <c r="B41" s="284"/>
      <c r="C41" s="295">
        <v>1370.25</v>
      </c>
      <c r="D41" s="284"/>
      <c r="E41" s="211" t="s">
        <v>223</v>
      </c>
      <c r="F41" s="294" t="s">
        <v>188</v>
      </c>
      <c r="G41" s="284"/>
    </row>
    <row r="42" spans="1:7">
      <c r="A42" s="294" t="s">
        <v>607</v>
      </c>
      <c r="B42" s="284"/>
      <c r="C42" s="295">
        <v>346.89</v>
      </c>
      <c r="D42" s="284"/>
      <c r="E42" s="211" t="s">
        <v>211</v>
      </c>
      <c r="F42" s="294" t="s">
        <v>188</v>
      </c>
      <c r="G42" s="284"/>
    </row>
    <row r="43" spans="1:7">
      <c r="A43" s="294" t="s">
        <v>608</v>
      </c>
      <c r="B43" s="284"/>
      <c r="C43" s="295">
        <v>-2768.58</v>
      </c>
      <c r="D43" s="284"/>
      <c r="E43" s="211" t="s">
        <v>184</v>
      </c>
      <c r="F43" s="294" t="s">
        <v>188</v>
      </c>
      <c r="G43" s="284"/>
    </row>
    <row r="44" spans="1:7">
      <c r="A44" s="296"/>
      <c r="B44" s="284"/>
      <c r="C44" s="297">
        <v>12517.54</v>
      </c>
      <c r="D44" s="284"/>
      <c r="E44" s="212"/>
      <c r="F44" s="296"/>
      <c r="G44" s="284"/>
    </row>
    <row r="45" spans="1:7">
      <c r="A45" s="288"/>
      <c r="B45" s="288"/>
      <c r="C45" s="288"/>
      <c r="D45" s="288"/>
      <c r="E45" s="288"/>
      <c r="F45" s="288"/>
      <c r="G45" s="288"/>
    </row>
    <row r="46" spans="1:7" ht="25.5">
      <c r="A46" s="298" t="s">
        <v>172</v>
      </c>
      <c r="B46" s="284"/>
      <c r="C46" s="298" t="s">
        <v>173</v>
      </c>
      <c r="D46" s="284"/>
      <c r="E46" s="210" t="s">
        <v>174</v>
      </c>
      <c r="F46" s="298" t="s">
        <v>175</v>
      </c>
      <c r="G46" s="284"/>
    </row>
    <row r="47" spans="1:7">
      <c r="A47" s="294" t="s">
        <v>609</v>
      </c>
      <c r="B47" s="284"/>
      <c r="C47" s="295">
        <v>62.7</v>
      </c>
      <c r="D47" s="284"/>
      <c r="E47" s="211" t="s">
        <v>231</v>
      </c>
      <c r="F47" s="294" t="s">
        <v>610</v>
      </c>
      <c r="G47" s="284"/>
    </row>
    <row r="48" spans="1:7">
      <c r="A48" s="294" t="s">
        <v>611</v>
      </c>
      <c r="B48" s="284"/>
      <c r="C48" s="295">
        <v>188.1</v>
      </c>
      <c r="D48" s="284"/>
      <c r="E48" s="211" t="s">
        <v>612</v>
      </c>
      <c r="F48" s="294" t="s">
        <v>613</v>
      </c>
      <c r="G48" s="284"/>
    </row>
    <row r="49" spans="1:7">
      <c r="A49" s="294" t="s">
        <v>614</v>
      </c>
      <c r="B49" s="284"/>
      <c r="C49" s="295">
        <v>188.1</v>
      </c>
      <c r="D49" s="284"/>
      <c r="E49" s="211" t="s">
        <v>612</v>
      </c>
      <c r="F49" s="294" t="s">
        <v>615</v>
      </c>
      <c r="G49" s="284"/>
    </row>
    <row r="50" spans="1:7">
      <c r="A50" s="294" t="s">
        <v>258</v>
      </c>
      <c r="B50" s="284"/>
      <c r="C50" s="295">
        <v>183.6</v>
      </c>
      <c r="D50" s="284"/>
      <c r="E50" s="211" t="s">
        <v>616</v>
      </c>
      <c r="F50" s="294" t="s">
        <v>617</v>
      </c>
      <c r="G50" s="284"/>
    </row>
    <row r="51" spans="1:7">
      <c r="A51" s="294" t="s">
        <v>618</v>
      </c>
      <c r="B51" s="284"/>
      <c r="C51" s="295">
        <v>125.4</v>
      </c>
      <c r="D51" s="284"/>
      <c r="E51" s="211" t="s">
        <v>612</v>
      </c>
      <c r="F51" s="294" t="s">
        <v>619</v>
      </c>
      <c r="G51" s="284"/>
    </row>
    <row r="52" spans="1:7">
      <c r="A52" s="294" t="s">
        <v>620</v>
      </c>
      <c r="B52" s="284"/>
      <c r="C52" s="295">
        <v>229.5</v>
      </c>
      <c r="D52" s="284"/>
      <c r="E52" s="211" t="s">
        <v>612</v>
      </c>
      <c r="F52" s="294" t="s">
        <v>621</v>
      </c>
      <c r="G52" s="284"/>
    </row>
    <row r="53" spans="1:7">
      <c r="A53" s="294" t="s">
        <v>622</v>
      </c>
      <c r="B53" s="284"/>
      <c r="C53" s="295">
        <v>136.19999999999999</v>
      </c>
      <c r="D53" s="284"/>
      <c r="E53" s="211" t="s">
        <v>612</v>
      </c>
      <c r="F53" s="294" t="s">
        <v>621</v>
      </c>
      <c r="G53" s="284"/>
    </row>
    <row r="54" spans="1:7">
      <c r="A54" s="294" t="s">
        <v>620</v>
      </c>
      <c r="B54" s="284"/>
      <c r="C54" s="295">
        <v>229.5</v>
      </c>
      <c r="D54" s="284"/>
      <c r="E54" s="211" t="s">
        <v>616</v>
      </c>
      <c r="F54" s="294" t="s">
        <v>623</v>
      </c>
      <c r="G54" s="284"/>
    </row>
    <row r="55" spans="1:7">
      <c r="A55" s="294" t="s">
        <v>624</v>
      </c>
      <c r="B55" s="284"/>
      <c r="C55" s="295">
        <v>136.19999999999999</v>
      </c>
      <c r="D55" s="284"/>
      <c r="E55" s="211" t="s">
        <v>616</v>
      </c>
      <c r="F55" s="294" t="s">
        <v>623</v>
      </c>
      <c r="G55" s="284"/>
    </row>
    <row r="56" spans="1:7">
      <c r="A56" s="294" t="s">
        <v>625</v>
      </c>
      <c r="B56" s="284"/>
      <c r="C56" s="295">
        <v>229.5</v>
      </c>
      <c r="D56" s="284"/>
      <c r="E56" s="211" t="s">
        <v>616</v>
      </c>
      <c r="F56" s="294" t="s">
        <v>626</v>
      </c>
      <c r="G56" s="284"/>
    </row>
    <row r="57" spans="1:7">
      <c r="A57" s="294" t="s">
        <v>627</v>
      </c>
      <c r="B57" s="284"/>
      <c r="C57" s="295">
        <v>136.19999999999999</v>
      </c>
      <c r="D57" s="284"/>
      <c r="E57" s="211" t="s">
        <v>616</v>
      </c>
      <c r="F57" s="294" t="s">
        <v>626</v>
      </c>
      <c r="G57" s="284"/>
    </row>
    <row r="58" spans="1:7">
      <c r="A58" s="294" t="s">
        <v>628</v>
      </c>
      <c r="B58" s="284"/>
      <c r="C58" s="295">
        <v>62.7</v>
      </c>
      <c r="D58" s="284"/>
      <c r="E58" s="211" t="s">
        <v>612</v>
      </c>
      <c r="F58" s="294" t="s">
        <v>629</v>
      </c>
      <c r="G58" s="284"/>
    </row>
    <row r="59" spans="1:7">
      <c r="A59" s="294" t="s">
        <v>630</v>
      </c>
      <c r="B59" s="284"/>
      <c r="C59" s="295">
        <v>188.1</v>
      </c>
      <c r="D59" s="284"/>
      <c r="E59" s="211" t="s">
        <v>223</v>
      </c>
      <c r="F59" s="294" t="s">
        <v>631</v>
      </c>
      <c r="G59" s="284"/>
    </row>
    <row r="60" spans="1:7">
      <c r="A60" s="294" t="s">
        <v>632</v>
      </c>
      <c r="B60" s="284"/>
      <c r="C60" s="295">
        <v>125.4</v>
      </c>
      <c r="D60" s="284"/>
      <c r="E60" s="211" t="s">
        <v>274</v>
      </c>
      <c r="F60" s="294" t="s">
        <v>610</v>
      </c>
      <c r="G60" s="284"/>
    </row>
    <row r="61" spans="1:7">
      <c r="A61" s="294" t="s">
        <v>633</v>
      </c>
      <c r="B61" s="284"/>
      <c r="C61" s="295">
        <v>125.4</v>
      </c>
      <c r="D61" s="284"/>
      <c r="E61" s="211" t="s">
        <v>274</v>
      </c>
      <c r="F61" s="294" t="s">
        <v>634</v>
      </c>
      <c r="G61" s="284"/>
    </row>
    <row r="62" spans="1:7">
      <c r="A62" s="294" t="s">
        <v>635</v>
      </c>
      <c r="B62" s="284"/>
      <c r="C62" s="295">
        <v>188.1</v>
      </c>
      <c r="D62" s="284"/>
      <c r="E62" s="211" t="s">
        <v>274</v>
      </c>
      <c r="F62" s="294" t="s">
        <v>636</v>
      </c>
      <c r="G62" s="284"/>
    </row>
    <row r="63" spans="1:7">
      <c r="A63" s="294" t="s">
        <v>637</v>
      </c>
      <c r="B63" s="284"/>
      <c r="C63" s="295">
        <v>231.99</v>
      </c>
      <c r="D63" s="284"/>
      <c r="E63" s="211" t="s">
        <v>274</v>
      </c>
      <c r="F63" s="294" t="s">
        <v>638</v>
      </c>
      <c r="G63" s="284"/>
    </row>
    <row r="64" spans="1:7">
      <c r="A64" s="294" t="s">
        <v>639</v>
      </c>
      <c r="B64" s="284"/>
      <c r="C64" s="295">
        <v>489.6</v>
      </c>
      <c r="D64" s="284"/>
      <c r="E64" s="211" t="s">
        <v>278</v>
      </c>
      <c r="F64" s="294" t="s">
        <v>640</v>
      </c>
      <c r="G64" s="284"/>
    </row>
    <row r="65" spans="1:7">
      <c r="A65" s="294" t="s">
        <v>641</v>
      </c>
      <c r="B65" s="284"/>
      <c r="C65" s="295">
        <v>62.7</v>
      </c>
      <c r="D65" s="284"/>
      <c r="E65" s="211" t="s">
        <v>289</v>
      </c>
      <c r="F65" s="294" t="s">
        <v>642</v>
      </c>
      <c r="G65" s="284"/>
    </row>
    <row r="66" spans="1:7">
      <c r="A66" s="294" t="s">
        <v>643</v>
      </c>
      <c r="B66" s="284"/>
      <c r="C66" s="295">
        <v>30</v>
      </c>
      <c r="D66" s="284"/>
      <c r="E66" s="211" t="s">
        <v>289</v>
      </c>
      <c r="F66" s="294" t="s">
        <v>644</v>
      </c>
      <c r="G66" s="284"/>
    </row>
    <row r="67" spans="1:7">
      <c r="A67" s="294" t="s">
        <v>645</v>
      </c>
      <c r="B67" s="284"/>
      <c r="C67" s="295">
        <v>30</v>
      </c>
      <c r="D67" s="284"/>
      <c r="E67" s="211" t="s">
        <v>292</v>
      </c>
      <c r="F67" s="294" t="s">
        <v>646</v>
      </c>
      <c r="G67" s="284"/>
    </row>
    <row r="68" spans="1:7">
      <c r="A68" s="294" t="s">
        <v>647</v>
      </c>
      <c r="B68" s="284"/>
      <c r="C68" s="295">
        <v>62.7</v>
      </c>
      <c r="D68" s="284"/>
      <c r="E68" s="211" t="s">
        <v>292</v>
      </c>
      <c r="F68" s="294" t="s">
        <v>648</v>
      </c>
      <c r="G68" s="284"/>
    </row>
    <row r="69" spans="1:7">
      <c r="A69" s="294" t="s">
        <v>649</v>
      </c>
      <c r="B69" s="284"/>
      <c r="C69" s="295">
        <v>30</v>
      </c>
      <c r="D69" s="284"/>
      <c r="E69" s="211" t="s">
        <v>297</v>
      </c>
      <c r="F69" s="294" t="s">
        <v>650</v>
      </c>
      <c r="G69" s="284"/>
    </row>
    <row r="70" spans="1:7">
      <c r="A70" s="294" t="s">
        <v>651</v>
      </c>
      <c r="B70" s="284"/>
      <c r="C70" s="295">
        <v>62.7</v>
      </c>
      <c r="D70" s="284"/>
      <c r="E70" s="211" t="s">
        <v>297</v>
      </c>
      <c r="F70" s="294" t="s">
        <v>652</v>
      </c>
      <c r="G70" s="284"/>
    </row>
    <row r="71" spans="1:7">
      <c r="A71" s="294" t="s">
        <v>653</v>
      </c>
      <c r="B71" s="284"/>
      <c r="C71" s="295">
        <v>62.7</v>
      </c>
      <c r="D71" s="284"/>
      <c r="E71" s="211" t="s">
        <v>297</v>
      </c>
      <c r="F71" s="294" t="s">
        <v>642</v>
      </c>
      <c r="G71" s="284"/>
    </row>
    <row r="72" spans="1:7">
      <c r="A72" s="294" t="s">
        <v>654</v>
      </c>
      <c r="B72" s="284"/>
      <c r="C72" s="295">
        <v>62.7</v>
      </c>
      <c r="D72" s="284"/>
      <c r="E72" s="211" t="s">
        <v>297</v>
      </c>
      <c r="F72" s="294" t="s">
        <v>655</v>
      </c>
      <c r="G72" s="284"/>
    </row>
    <row r="73" spans="1:7">
      <c r="A73" s="294" t="s">
        <v>656</v>
      </c>
      <c r="B73" s="284"/>
      <c r="C73" s="295">
        <v>30</v>
      </c>
      <c r="D73" s="284"/>
      <c r="E73" s="211" t="s">
        <v>297</v>
      </c>
      <c r="F73" s="294" t="s">
        <v>657</v>
      </c>
      <c r="G73" s="284"/>
    </row>
    <row r="74" spans="1:7">
      <c r="A74" s="294" t="s">
        <v>658</v>
      </c>
      <c r="B74" s="284"/>
      <c r="C74" s="295">
        <v>568.55999999999995</v>
      </c>
      <c r="D74" s="284"/>
      <c r="E74" s="211" t="s">
        <v>292</v>
      </c>
      <c r="F74" s="294" t="s">
        <v>659</v>
      </c>
      <c r="G74" s="284"/>
    </row>
    <row r="75" spans="1:7">
      <c r="A75" s="294" t="s">
        <v>658</v>
      </c>
      <c r="B75" s="284"/>
      <c r="C75" s="295">
        <v>568.55999999999995</v>
      </c>
      <c r="D75" s="284"/>
      <c r="E75" s="211" t="s">
        <v>292</v>
      </c>
      <c r="F75" s="294" t="s">
        <v>660</v>
      </c>
      <c r="G75" s="284"/>
    </row>
    <row r="76" spans="1:7">
      <c r="A76" s="294" t="s">
        <v>658</v>
      </c>
      <c r="B76" s="284"/>
      <c r="C76" s="295">
        <v>568.55999999999995</v>
      </c>
      <c r="D76" s="284"/>
      <c r="E76" s="211" t="s">
        <v>292</v>
      </c>
      <c r="F76" s="294" t="s">
        <v>661</v>
      </c>
      <c r="G76" s="284"/>
    </row>
    <row r="77" spans="1:7">
      <c r="A77" s="294" t="s">
        <v>662</v>
      </c>
      <c r="B77" s="284"/>
      <c r="C77" s="295">
        <v>188.1</v>
      </c>
      <c r="D77" s="284"/>
      <c r="E77" s="211" t="s">
        <v>303</v>
      </c>
      <c r="F77" s="294" t="s">
        <v>663</v>
      </c>
      <c r="G77" s="284"/>
    </row>
    <row r="78" spans="1:7">
      <c r="A78" s="294" t="s">
        <v>662</v>
      </c>
      <c r="B78" s="284"/>
      <c r="C78" s="295">
        <v>188.1</v>
      </c>
      <c r="D78" s="284"/>
      <c r="E78" s="211" t="s">
        <v>303</v>
      </c>
      <c r="F78" s="294" t="s">
        <v>664</v>
      </c>
      <c r="G78" s="284"/>
    </row>
    <row r="79" spans="1:7">
      <c r="A79" s="294" t="s">
        <v>662</v>
      </c>
      <c r="B79" s="284"/>
      <c r="C79" s="295">
        <v>188.1</v>
      </c>
      <c r="D79" s="284"/>
      <c r="E79" s="211" t="s">
        <v>303</v>
      </c>
      <c r="F79" s="294" t="s">
        <v>665</v>
      </c>
      <c r="G79" s="284"/>
    </row>
    <row r="80" spans="1:7">
      <c r="A80" s="294" t="s">
        <v>662</v>
      </c>
      <c r="B80" s="284"/>
      <c r="C80" s="295">
        <v>188.1</v>
      </c>
      <c r="D80" s="284"/>
      <c r="E80" s="211" t="s">
        <v>303</v>
      </c>
      <c r="F80" s="294" t="s">
        <v>666</v>
      </c>
      <c r="G80" s="284"/>
    </row>
    <row r="81" spans="1:7">
      <c r="A81" s="294" t="s">
        <v>667</v>
      </c>
      <c r="B81" s="284"/>
      <c r="C81" s="295">
        <v>30</v>
      </c>
      <c r="D81" s="284"/>
      <c r="E81" s="211" t="s">
        <v>303</v>
      </c>
      <c r="F81" s="294" t="s">
        <v>668</v>
      </c>
      <c r="G81" s="284"/>
    </row>
    <row r="82" spans="1:7">
      <c r="A82" s="294" t="s">
        <v>669</v>
      </c>
      <c r="B82" s="284"/>
      <c r="C82" s="295">
        <v>30</v>
      </c>
      <c r="D82" s="284"/>
      <c r="E82" s="211" t="s">
        <v>303</v>
      </c>
      <c r="F82" s="294" t="s">
        <v>652</v>
      </c>
      <c r="G82" s="284"/>
    </row>
    <row r="83" spans="1:7">
      <c r="A83" s="294" t="s">
        <v>670</v>
      </c>
      <c r="B83" s="284"/>
      <c r="C83" s="295">
        <v>188.1</v>
      </c>
      <c r="D83" s="284"/>
      <c r="E83" s="211" t="s">
        <v>303</v>
      </c>
      <c r="F83" s="294" t="s">
        <v>671</v>
      </c>
      <c r="G83" s="284"/>
    </row>
    <row r="84" spans="1:7">
      <c r="A84" s="294" t="s">
        <v>672</v>
      </c>
      <c r="B84" s="284"/>
      <c r="C84" s="295">
        <v>30</v>
      </c>
      <c r="D84" s="284"/>
      <c r="E84" s="211" t="s">
        <v>303</v>
      </c>
      <c r="F84" s="294" t="s">
        <v>668</v>
      </c>
      <c r="G84" s="284"/>
    </row>
    <row r="85" spans="1:7">
      <c r="A85" s="294" t="s">
        <v>673</v>
      </c>
      <c r="B85" s="284"/>
      <c r="C85" s="295">
        <v>231.99</v>
      </c>
      <c r="D85" s="284"/>
      <c r="E85" s="211" t="s">
        <v>177</v>
      </c>
      <c r="F85" s="294" t="s">
        <v>617</v>
      </c>
      <c r="G85" s="284"/>
    </row>
    <row r="86" spans="1:7">
      <c r="A86" s="294" t="s">
        <v>674</v>
      </c>
      <c r="B86" s="284"/>
      <c r="C86" s="295">
        <v>231.99</v>
      </c>
      <c r="D86" s="284"/>
      <c r="E86" s="211" t="s">
        <v>177</v>
      </c>
      <c r="F86" s="294" t="s">
        <v>675</v>
      </c>
      <c r="G86" s="284"/>
    </row>
    <row r="87" spans="1:7">
      <c r="A87" s="294" t="s">
        <v>674</v>
      </c>
      <c r="B87" s="284"/>
      <c r="C87" s="295">
        <v>231.99</v>
      </c>
      <c r="D87" s="284"/>
      <c r="E87" s="211" t="s">
        <v>177</v>
      </c>
      <c r="F87" s="294" t="s">
        <v>676</v>
      </c>
      <c r="G87" s="284"/>
    </row>
    <row r="88" spans="1:7">
      <c r="A88" s="294" t="s">
        <v>674</v>
      </c>
      <c r="B88" s="284"/>
      <c r="C88" s="295">
        <v>231.99</v>
      </c>
      <c r="D88" s="284"/>
      <c r="E88" s="211" t="s">
        <v>177</v>
      </c>
      <c r="F88" s="294" t="s">
        <v>634</v>
      </c>
      <c r="G88" s="284"/>
    </row>
    <row r="89" spans="1:7">
      <c r="A89" s="294" t="s">
        <v>677</v>
      </c>
      <c r="B89" s="284"/>
      <c r="C89" s="295">
        <v>288</v>
      </c>
      <c r="D89" s="284"/>
      <c r="E89" s="211" t="s">
        <v>211</v>
      </c>
      <c r="F89" s="294" t="s">
        <v>626</v>
      </c>
      <c r="G89" s="284"/>
    </row>
    <row r="90" spans="1:7">
      <c r="A90" s="294" t="s">
        <v>678</v>
      </c>
      <c r="B90" s="284"/>
      <c r="C90" s="295">
        <v>288</v>
      </c>
      <c r="D90" s="284"/>
      <c r="E90" s="211" t="s">
        <v>211</v>
      </c>
      <c r="F90" s="294" t="s">
        <v>679</v>
      </c>
      <c r="G90" s="284"/>
    </row>
    <row r="91" spans="1:7">
      <c r="A91" s="294" t="s">
        <v>680</v>
      </c>
      <c r="B91" s="284"/>
      <c r="C91" s="295">
        <v>30</v>
      </c>
      <c r="D91" s="284"/>
      <c r="E91" s="211" t="s">
        <v>211</v>
      </c>
      <c r="F91" s="294" t="s">
        <v>681</v>
      </c>
      <c r="G91" s="284"/>
    </row>
    <row r="92" spans="1:7">
      <c r="A92" s="294" t="s">
        <v>682</v>
      </c>
      <c r="B92" s="284"/>
      <c r="C92" s="295">
        <v>30</v>
      </c>
      <c r="D92" s="284"/>
      <c r="E92" s="211" t="s">
        <v>211</v>
      </c>
      <c r="F92" s="294" t="s">
        <v>683</v>
      </c>
      <c r="G92" s="284"/>
    </row>
    <row r="93" spans="1:7">
      <c r="A93" s="294" t="s">
        <v>684</v>
      </c>
      <c r="B93" s="284"/>
      <c r="C93" s="295">
        <v>30</v>
      </c>
      <c r="D93" s="284"/>
      <c r="E93" s="211" t="s">
        <v>211</v>
      </c>
      <c r="F93" s="294" t="s">
        <v>626</v>
      </c>
      <c r="G93" s="284"/>
    </row>
    <row r="94" spans="1:7">
      <c r="A94" s="294" t="s">
        <v>685</v>
      </c>
      <c r="B94" s="284"/>
      <c r="C94" s="295">
        <v>326.36</v>
      </c>
      <c r="D94" s="284"/>
      <c r="E94" s="211" t="s">
        <v>289</v>
      </c>
      <c r="F94" s="294" t="s">
        <v>686</v>
      </c>
      <c r="G94" s="284"/>
    </row>
    <row r="95" spans="1:7">
      <c r="A95" s="294" t="s">
        <v>684</v>
      </c>
      <c r="B95" s="284"/>
      <c r="C95" s="295">
        <v>30</v>
      </c>
      <c r="D95" s="284"/>
      <c r="E95" s="211" t="s">
        <v>211</v>
      </c>
      <c r="F95" s="294" t="s">
        <v>679</v>
      </c>
      <c r="G95" s="284"/>
    </row>
    <row r="96" spans="1:7">
      <c r="A96" s="294" t="s">
        <v>687</v>
      </c>
      <c r="B96" s="284"/>
      <c r="C96" s="295">
        <v>250.8</v>
      </c>
      <c r="D96" s="284"/>
      <c r="E96" s="211" t="s">
        <v>211</v>
      </c>
      <c r="F96" s="294" t="s">
        <v>688</v>
      </c>
      <c r="G96" s="284"/>
    </row>
    <row r="97" spans="1:7">
      <c r="A97" s="294" t="s">
        <v>689</v>
      </c>
      <c r="B97" s="284"/>
      <c r="C97" s="295">
        <v>250.8</v>
      </c>
      <c r="D97" s="284"/>
      <c r="E97" s="211" t="s">
        <v>690</v>
      </c>
      <c r="F97" s="294" t="s">
        <v>691</v>
      </c>
      <c r="G97" s="284"/>
    </row>
    <row r="98" spans="1:7">
      <c r="A98" s="294" t="s">
        <v>692</v>
      </c>
      <c r="B98" s="284"/>
      <c r="C98" s="295">
        <v>30</v>
      </c>
      <c r="D98" s="284"/>
      <c r="E98" s="211" t="s">
        <v>693</v>
      </c>
      <c r="F98" s="294" t="s">
        <v>644</v>
      </c>
      <c r="G98" s="284"/>
    </row>
    <row r="99" spans="1:7">
      <c r="A99" s="294" t="s">
        <v>694</v>
      </c>
      <c r="B99" s="284"/>
      <c r="C99" s="295">
        <v>62.7</v>
      </c>
      <c r="D99" s="284"/>
      <c r="E99" s="211" t="s">
        <v>211</v>
      </c>
      <c r="F99" s="294" t="s">
        <v>642</v>
      </c>
      <c r="G99" s="284"/>
    </row>
    <row r="100" spans="1:7">
      <c r="A100" s="294" t="s">
        <v>695</v>
      </c>
      <c r="B100" s="284"/>
      <c r="C100" s="295">
        <v>30</v>
      </c>
      <c r="D100" s="284"/>
      <c r="E100" s="211" t="s">
        <v>187</v>
      </c>
      <c r="F100" s="294" t="s">
        <v>610</v>
      </c>
      <c r="G100" s="284"/>
    </row>
    <row r="101" spans="1:7">
      <c r="A101" s="294" t="s">
        <v>696</v>
      </c>
      <c r="B101" s="284"/>
      <c r="C101" s="295">
        <v>379.04</v>
      </c>
      <c r="D101" s="284"/>
      <c r="E101" s="211" t="s">
        <v>187</v>
      </c>
      <c r="F101" s="294" t="s">
        <v>640</v>
      </c>
      <c r="G101" s="284"/>
    </row>
    <row r="102" spans="1:7">
      <c r="A102" s="294" t="s">
        <v>697</v>
      </c>
      <c r="B102" s="284"/>
      <c r="C102" s="295">
        <v>30</v>
      </c>
      <c r="D102" s="284"/>
      <c r="E102" s="211" t="s">
        <v>187</v>
      </c>
      <c r="F102" s="294" t="s">
        <v>634</v>
      </c>
      <c r="G102" s="284"/>
    </row>
    <row r="103" spans="1:7">
      <c r="A103" s="294" t="s">
        <v>698</v>
      </c>
      <c r="B103" s="284"/>
      <c r="C103" s="295">
        <v>244.8</v>
      </c>
      <c r="D103" s="284"/>
      <c r="E103" s="211" t="s">
        <v>187</v>
      </c>
      <c r="F103" s="294" t="s">
        <v>623</v>
      </c>
      <c r="G103" s="284"/>
    </row>
    <row r="104" spans="1:7">
      <c r="A104" s="294" t="s">
        <v>699</v>
      </c>
      <c r="B104" s="284"/>
      <c r="C104" s="295">
        <v>131.52000000000001</v>
      </c>
      <c r="D104" s="284"/>
      <c r="E104" s="211" t="s">
        <v>317</v>
      </c>
      <c r="F104" s="294" t="s">
        <v>683</v>
      </c>
      <c r="G104" s="284"/>
    </row>
    <row r="105" spans="1:7">
      <c r="A105" s="294" t="s">
        <v>700</v>
      </c>
      <c r="B105" s="284"/>
      <c r="C105" s="295">
        <v>154.66</v>
      </c>
      <c r="D105" s="284"/>
      <c r="E105" s="211" t="s">
        <v>317</v>
      </c>
      <c r="F105" s="294" t="s">
        <v>638</v>
      </c>
      <c r="G105" s="284"/>
    </row>
    <row r="106" spans="1:7">
      <c r="A106" s="294" t="s">
        <v>701</v>
      </c>
      <c r="B106" s="284"/>
      <c r="C106" s="295">
        <v>62.7</v>
      </c>
      <c r="D106" s="284"/>
      <c r="E106" s="211" t="s">
        <v>702</v>
      </c>
      <c r="F106" s="294" t="s">
        <v>703</v>
      </c>
      <c r="G106" s="284"/>
    </row>
    <row r="107" spans="1:7">
      <c r="A107" s="294" t="s">
        <v>704</v>
      </c>
      <c r="B107" s="284"/>
      <c r="C107" s="295">
        <v>30</v>
      </c>
      <c r="D107" s="284"/>
      <c r="E107" s="211" t="s">
        <v>702</v>
      </c>
      <c r="F107" s="294" t="s">
        <v>610</v>
      </c>
      <c r="G107" s="284"/>
    </row>
    <row r="108" spans="1:7">
      <c r="A108" s="294" t="s">
        <v>705</v>
      </c>
      <c r="B108" s="284"/>
      <c r="C108" s="295">
        <v>147.83000000000001</v>
      </c>
      <c r="D108" s="284"/>
      <c r="E108" s="211" t="s">
        <v>702</v>
      </c>
      <c r="F108" s="294" t="s">
        <v>661</v>
      </c>
      <c r="G108" s="284"/>
    </row>
    <row r="109" spans="1:7">
      <c r="A109" s="294" t="s">
        <v>706</v>
      </c>
      <c r="B109" s="284"/>
      <c r="C109" s="295">
        <v>183.6</v>
      </c>
      <c r="D109" s="284"/>
      <c r="E109" s="211" t="s">
        <v>702</v>
      </c>
      <c r="F109" s="294" t="s">
        <v>648</v>
      </c>
      <c r="G109" s="284"/>
    </row>
    <row r="110" spans="1:7">
      <c r="A110" s="294" t="s">
        <v>707</v>
      </c>
      <c r="B110" s="284"/>
      <c r="C110" s="295">
        <v>30</v>
      </c>
      <c r="D110" s="284"/>
      <c r="E110" s="211" t="s">
        <v>487</v>
      </c>
      <c r="F110" s="294" t="s">
        <v>708</v>
      </c>
      <c r="G110" s="284"/>
    </row>
    <row r="111" spans="1:7">
      <c r="A111" s="294" t="s">
        <v>709</v>
      </c>
      <c r="B111" s="284"/>
      <c r="C111" s="295">
        <v>177.3</v>
      </c>
      <c r="D111" s="284"/>
      <c r="E111" s="211" t="s">
        <v>493</v>
      </c>
      <c r="F111" s="294" t="s">
        <v>710</v>
      </c>
      <c r="G111" s="284"/>
    </row>
    <row r="112" spans="1:7">
      <c r="A112" s="294" t="s">
        <v>707</v>
      </c>
      <c r="B112" s="284"/>
      <c r="C112" s="295">
        <v>30</v>
      </c>
      <c r="D112" s="284"/>
      <c r="E112" s="211" t="s">
        <v>493</v>
      </c>
      <c r="F112" s="294" t="s">
        <v>711</v>
      </c>
      <c r="G112" s="284"/>
    </row>
    <row r="113" spans="1:7">
      <c r="A113" s="294" t="s">
        <v>707</v>
      </c>
      <c r="B113" s="284"/>
      <c r="C113" s="295">
        <v>30</v>
      </c>
      <c r="D113" s="284"/>
      <c r="E113" s="211" t="s">
        <v>493</v>
      </c>
      <c r="F113" s="294" t="s">
        <v>712</v>
      </c>
      <c r="G113" s="284"/>
    </row>
    <row r="114" spans="1:7">
      <c r="A114" s="294" t="s">
        <v>713</v>
      </c>
      <c r="B114" s="284"/>
      <c r="C114" s="295">
        <v>440.4</v>
      </c>
      <c r="D114" s="284"/>
      <c r="E114" s="211" t="s">
        <v>187</v>
      </c>
      <c r="F114" s="294" t="s">
        <v>714</v>
      </c>
      <c r="G114" s="284"/>
    </row>
    <row r="115" spans="1:7">
      <c r="A115" s="294" t="s">
        <v>713</v>
      </c>
      <c r="B115" s="284"/>
      <c r="C115" s="295">
        <v>440.4</v>
      </c>
      <c r="D115" s="284"/>
      <c r="E115" s="211" t="s">
        <v>187</v>
      </c>
      <c r="F115" s="294" t="s">
        <v>715</v>
      </c>
      <c r="G115" s="284"/>
    </row>
    <row r="116" spans="1:7">
      <c r="A116" s="294" t="s">
        <v>713</v>
      </c>
      <c r="B116" s="284"/>
      <c r="C116" s="295">
        <v>440.4</v>
      </c>
      <c r="D116" s="284"/>
      <c r="E116" s="211" t="s">
        <v>187</v>
      </c>
      <c r="F116" s="294" t="s">
        <v>712</v>
      </c>
      <c r="G116" s="284"/>
    </row>
    <row r="117" spans="1:7">
      <c r="A117" s="294" t="s">
        <v>713</v>
      </c>
      <c r="B117" s="284"/>
      <c r="C117" s="295">
        <v>440.4</v>
      </c>
      <c r="D117" s="284"/>
      <c r="E117" s="211" t="s">
        <v>187</v>
      </c>
      <c r="F117" s="294" t="s">
        <v>716</v>
      </c>
      <c r="G117" s="284"/>
    </row>
    <row r="118" spans="1:7">
      <c r="A118" s="294" t="s">
        <v>713</v>
      </c>
      <c r="B118" s="284"/>
      <c r="C118" s="295">
        <v>440.4</v>
      </c>
      <c r="D118" s="284"/>
      <c r="E118" s="211" t="s">
        <v>187</v>
      </c>
      <c r="F118" s="294" t="s">
        <v>708</v>
      </c>
      <c r="G118" s="284"/>
    </row>
    <row r="119" spans="1:7">
      <c r="A119" s="294" t="s">
        <v>713</v>
      </c>
      <c r="B119" s="284"/>
      <c r="C119" s="295">
        <v>440.4</v>
      </c>
      <c r="D119" s="284"/>
      <c r="E119" s="211" t="s">
        <v>187</v>
      </c>
      <c r="F119" s="294" t="s">
        <v>711</v>
      </c>
      <c r="G119" s="284"/>
    </row>
    <row r="120" spans="1:7">
      <c r="A120" s="294" t="s">
        <v>713</v>
      </c>
      <c r="B120" s="284"/>
      <c r="C120" s="295">
        <v>440.4</v>
      </c>
      <c r="D120" s="284"/>
      <c r="E120" s="211" t="s">
        <v>187</v>
      </c>
      <c r="F120" s="294" t="s">
        <v>600</v>
      </c>
      <c r="G120" s="284"/>
    </row>
    <row r="121" spans="1:7">
      <c r="A121" s="294" t="s">
        <v>713</v>
      </c>
      <c r="B121" s="284"/>
      <c r="C121" s="295">
        <v>440.4</v>
      </c>
      <c r="D121" s="284"/>
      <c r="E121" s="211" t="s">
        <v>187</v>
      </c>
      <c r="F121" s="294" t="s">
        <v>626</v>
      </c>
      <c r="G121" s="284"/>
    </row>
    <row r="122" spans="1:7">
      <c r="A122" s="294" t="s">
        <v>713</v>
      </c>
      <c r="B122" s="284"/>
      <c r="C122" s="295">
        <v>440.4</v>
      </c>
      <c r="D122" s="284"/>
      <c r="E122" s="211" t="s">
        <v>187</v>
      </c>
      <c r="F122" s="294" t="s">
        <v>683</v>
      </c>
      <c r="G122" s="284"/>
    </row>
    <row r="123" spans="1:7">
      <c r="A123" s="294" t="s">
        <v>713</v>
      </c>
      <c r="B123" s="284"/>
      <c r="C123" s="295">
        <v>440.4</v>
      </c>
      <c r="D123" s="284"/>
      <c r="E123" s="211" t="s">
        <v>187</v>
      </c>
      <c r="F123" s="294" t="s">
        <v>717</v>
      </c>
      <c r="G123" s="284"/>
    </row>
    <row r="124" spans="1:7">
      <c r="A124" s="294" t="s">
        <v>718</v>
      </c>
      <c r="B124" s="284"/>
      <c r="C124" s="295">
        <v>440.4</v>
      </c>
      <c r="D124" s="284"/>
      <c r="E124" s="211" t="s">
        <v>187</v>
      </c>
      <c r="F124" s="294" t="s">
        <v>617</v>
      </c>
      <c r="G124" s="284"/>
    </row>
    <row r="125" spans="1:7">
      <c r="A125" s="294" t="s">
        <v>719</v>
      </c>
      <c r="B125" s="284"/>
      <c r="C125" s="295">
        <v>244.8</v>
      </c>
      <c r="D125" s="284"/>
      <c r="E125" s="211" t="s">
        <v>187</v>
      </c>
      <c r="F125" s="294" t="s">
        <v>720</v>
      </c>
      <c r="G125" s="284"/>
    </row>
    <row r="126" spans="1:7">
      <c r="A126" s="294" t="s">
        <v>721</v>
      </c>
      <c r="B126" s="284"/>
      <c r="C126" s="295">
        <v>338.58</v>
      </c>
      <c r="D126" s="284"/>
      <c r="E126" s="211" t="s">
        <v>187</v>
      </c>
      <c r="F126" s="294" t="s">
        <v>686</v>
      </c>
      <c r="G126" s="284"/>
    </row>
    <row r="127" spans="1:7">
      <c r="A127" s="294" t="s">
        <v>722</v>
      </c>
      <c r="B127" s="284"/>
      <c r="C127" s="295">
        <v>188.1</v>
      </c>
      <c r="D127" s="284"/>
      <c r="E127" s="211" t="s">
        <v>493</v>
      </c>
      <c r="F127" s="294" t="s">
        <v>636</v>
      </c>
      <c r="G127" s="284"/>
    </row>
    <row r="128" spans="1:7">
      <c r="A128" s="294" t="s">
        <v>723</v>
      </c>
      <c r="B128" s="284"/>
      <c r="C128" s="295">
        <v>494.5</v>
      </c>
      <c r="D128" s="284"/>
      <c r="E128" s="211" t="s">
        <v>724</v>
      </c>
      <c r="F128" s="294" t="s">
        <v>679</v>
      </c>
      <c r="G128" s="284"/>
    </row>
    <row r="129" spans="1:7">
      <c r="A129" s="294" t="s">
        <v>723</v>
      </c>
      <c r="B129" s="284"/>
      <c r="C129" s="295">
        <v>494.5</v>
      </c>
      <c r="D129" s="284"/>
      <c r="E129" s="211" t="s">
        <v>724</v>
      </c>
      <c r="F129" s="294" t="s">
        <v>725</v>
      </c>
      <c r="G129" s="284"/>
    </row>
    <row r="130" spans="1:7">
      <c r="A130" s="294" t="s">
        <v>726</v>
      </c>
      <c r="B130" s="284"/>
      <c r="C130" s="295">
        <v>154.66</v>
      </c>
      <c r="D130" s="284"/>
      <c r="E130" s="211" t="s">
        <v>199</v>
      </c>
      <c r="F130" s="294" t="s">
        <v>648</v>
      </c>
      <c r="G130" s="284"/>
    </row>
    <row r="131" spans="1:7">
      <c r="A131" s="294" t="s">
        <v>727</v>
      </c>
      <c r="B131" s="284"/>
      <c r="C131" s="295">
        <v>531.29999999999995</v>
      </c>
      <c r="D131" s="284"/>
      <c r="E131" s="211" t="s">
        <v>350</v>
      </c>
      <c r="F131" s="294" t="s">
        <v>688</v>
      </c>
      <c r="G131" s="284"/>
    </row>
    <row r="132" spans="1:7">
      <c r="A132" s="294" t="s">
        <v>728</v>
      </c>
      <c r="B132" s="284"/>
      <c r="C132" s="295">
        <v>390.44</v>
      </c>
      <c r="D132" s="284"/>
      <c r="E132" s="211" t="s">
        <v>347</v>
      </c>
      <c r="F132" s="294" t="s">
        <v>688</v>
      </c>
      <c r="G132" s="284"/>
    </row>
    <row r="133" spans="1:7">
      <c r="A133" s="294" t="s">
        <v>729</v>
      </c>
      <c r="B133" s="284"/>
      <c r="C133" s="295">
        <v>231.99</v>
      </c>
      <c r="D133" s="284"/>
      <c r="E133" s="211" t="s">
        <v>347</v>
      </c>
      <c r="F133" s="294" t="s">
        <v>730</v>
      </c>
      <c r="G133" s="284"/>
    </row>
    <row r="134" spans="1:7">
      <c r="A134" s="294" t="s">
        <v>731</v>
      </c>
      <c r="B134" s="284"/>
      <c r="C134" s="295">
        <v>231.99</v>
      </c>
      <c r="D134" s="284"/>
      <c r="E134" s="211" t="s">
        <v>347</v>
      </c>
      <c r="F134" s="294" t="s">
        <v>732</v>
      </c>
      <c r="G134" s="284"/>
    </row>
    <row r="135" spans="1:7">
      <c r="A135" s="294" t="s">
        <v>731</v>
      </c>
      <c r="B135" s="284"/>
      <c r="C135" s="295">
        <v>231.99</v>
      </c>
      <c r="D135" s="284"/>
      <c r="E135" s="211" t="s">
        <v>347</v>
      </c>
      <c r="F135" s="294" t="s">
        <v>733</v>
      </c>
      <c r="G135" s="284"/>
    </row>
    <row r="136" spans="1:7">
      <c r="A136" s="294" t="s">
        <v>731</v>
      </c>
      <c r="B136" s="284"/>
      <c r="C136" s="295">
        <v>231.99</v>
      </c>
      <c r="D136" s="284"/>
      <c r="E136" s="211" t="s">
        <v>347</v>
      </c>
      <c r="F136" s="294" t="s">
        <v>664</v>
      </c>
      <c r="G136" s="284"/>
    </row>
    <row r="137" spans="1:7">
      <c r="A137" s="294" t="s">
        <v>731</v>
      </c>
      <c r="B137" s="284"/>
      <c r="C137" s="295">
        <v>231.99</v>
      </c>
      <c r="D137" s="284"/>
      <c r="E137" s="211" t="s">
        <v>347</v>
      </c>
      <c r="F137" s="294" t="s">
        <v>734</v>
      </c>
      <c r="G137" s="284"/>
    </row>
    <row r="138" spans="1:7">
      <c r="A138" s="294" t="s">
        <v>731</v>
      </c>
      <c r="B138" s="284"/>
      <c r="C138" s="295">
        <v>231.99</v>
      </c>
      <c r="D138" s="284"/>
      <c r="E138" s="211" t="s">
        <v>347</v>
      </c>
      <c r="F138" s="294" t="s">
        <v>735</v>
      </c>
      <c r="G138" s="284"/>
    </row>
    <row r="139" spans="1:7">
      <c r="A139" s="294" t="s">
        <v>731</v>
      </c>
      <c r="B139" s="284"/>
      <c r="C139" s="295">
        <v>231.99</v>
      </c>
      <c r="D139" s="284"/>
      <c r="E139" s="211" t="s">
        <v>347</v>
      </c>
      <c r="F139" s="294" t="s">
        <v>736</v>
      </c>
      <c r="G139" s="284"/>
    </row>
    <row r="140" spans="1:7">
      <c r="A140" s="294" t="s">
        <v>731</v>
      </c>
      <c r="B140" s="284"/>
      <c r="C140" s="295">
        <v>231.99</v>
      </c>
      <c r="D140" s="284"/>
      <c r="E140" s="211" t="s">
        <v>347</v>
      </c>
      <c r="F140" s="294" t="s">
        <v>737</v>
      </c>
      <c r="G140" s="284"/>
    </row>
    <row r="141" spans="1:7">
      <c r="A141" s="294" t="s">
        <v>731</v>
      </c>
      <c r="B141" s="284"/>
      <c r="C141" s="295">
        <v>231.99</v>
      </c>
      <c r="D141" s="284"/>
      <c r="E141" s="211" t="s">
        <v>347</v>
      </c>
      <c r="F141" s="294" t="s">
        <v>738</v>
      </c>
      <c r="G141" s="284"/>
    </row>
    <row r="142" spans="1:7">
      <c r="A142" s="294" t="s">
        <v>731</v>
      </c>
      <c r="B142" s="284"/>
      <c r="C142" s="295">
        <v>231.99</v>
      </c>
      <c r="D142" s="284"/>
      <c r="E142" s="211" t="s">
        <v>347</v>
      </c>
      <c r="F142" s="294" t="s">
        <v>739</v>
      </c>
      <c r="G142" s="284"/>
    </row>
    <row r="143" spans="1:7">
      <c r="A143" s="294" t="s">
        <v>731</v>
      </c>
      <c r="B143" s="284"/>
      <c r="C143" s="295">
        <v>231.99</v>
      </c>
      <c r="D143" s="284"/>
      <c r="E143" s="211" t="s">
        <v>347</v>
      </c>
      <c r="F143" s="294" t="s">
        <v>740</v>
      </c>
      <c r="G143" s="284"/>
    </row>
    <row r="144" spans="1:7">
      <c r="A144" s="294" t="s">
        <v>741</v>
      </c>
      <c r="B144" s="284"/>
      <c r="C144" s="295">
        <v>379.04</v>
      </c>
      <c r="D144" s="284"/>
      <c r="E144" s="211" t="s">
        <v>347</v>
      </c>
      <c r="F144" s="294" t="s">
        <v>600</v>
      </c>
      <c r="G144" s="284"/>
    </row>
    <row r="145" spans="1:7">
      <c r="A145" s="294" t="s">
        <v>741</v>
      </c>
      <c r="B145" s="284"/>
      <c r="C145" s="295">
        <v>379.04</v>
      </c>
      <c r="D145" s="284"/>
      <c r="E145" s="211" t="s">
        <v>347</v>
      </c>
      <c r="F145" s="294" t="s">
        <v>661</v>
      </c>
      <c r="G145" s="284"/>
    </row>
    <row r="146" spans="1:7">
      <c r="A146" s="294" t="s">
        <v>741</v>
      </c>
      <c r="B146" s="284"/>
      <c r="C146" s="295">
        <v>379.04</v>
      </c>
      <c r="D146" s="284"/>
      <c r="E146" s="211" t="s">
        <v>347</v>
      </c>
      <c r="F146" s="294" t="s">
        <v>742</v>
      </c>
      <c r="G146" s="284"/>
    </row>
    <row r="147" spans="1:7">
      <c r="A147" s="294" t="s">
        <v>743</v>
      </c>
      <c r="B147" s="284"/>
      <c r="C147" s="295">
        <v>231.99</v>
      </c>
      <c r="D147" s="284"/>
      <c r="E147" s="211" t="s">
        <v>493</v>
      </c>
      <c r="F147" s="294" t="s">
        <v>675</v>
      </c>
      <c r="G147" s="284"/>
    </row>
    <row r="148" spans="1:7">
      <c r="A148" s="294" t="s">
        <v>744</v>
      </c>
      <c r="B148" s="284"/>
      <c r="C148" s="295">
        <v>231.99</v>
      </c>
      <c r="D148" s="284"/>
      <c r="E148" s="211" t="s">
        <v>493</v>
      </c>
      <c r="F148" s="294" t="s">
        <v>745</v>
      </c>
      <c r="G148" s="284"/>
    </row>
    <row r="149" spans="1:7">
      <c r="A149" s="294" t="s">
        <v>744</v>
      </c>
      <c r="B149" s="284"/>
      <c r="C149" s="295">
        <v>231.99</v>
      </c>
      <c r="D149" s="284"/>
      <c r="E149" s="211" t="s">
        <v>493</v>
      </c>
      <c r="F149" s="294" t="s">
        <v>746</v>
      </c>
      <c r="G149" s="284"/>
    </row>
    <row r="150" spans="1:7">
      <c r="A150" s="294" t="s">
        <v>744</v>
      </c>
      <c r="B150" s="284"/>
      <c r="C150" s="295">
        <v>231.99</v>
      </c>
      <c r="D150" s="284"/>
      <c r="E150" s="211" t="s">
        <v>493</v>
      </c>
      <c r="F150" s="294" t="s">
        <v>747</v>
      </c>
      <c r="G150" s="284"/>
    </row>
    <row r="151" spans="1:7">
      <c r="A151" s="294" t="s">
        <v>744</v>
      </c>
      <c r="B151" s="284"/>
      <c r="C151" s="295">
        <v>231.99</v>
      </c>
      <c r="D151" s="284"/>
      <c r="E151" s="211" t="s">
        <v>493</v>
      </c>
      <c r="F151" s="294" t="s">
        <v>748</v>
      </c>
      <c r="G151" s="284"/>
    </row>
    <row r="152" spans="1:7">
      <c r="A152" s="294" t="s">
        <v>744</v>
      </c>
      <c r="B152" s="284"/>
      <c r="C152" s="295">
        <v>231.99</v>
      </c>
      <c r="D152" s="284"/>
      <c r="E152" s="211" t="s">
        <v>493</v>
      </c>
      <c r="F152" s="294" t="s">
        <v>749</v>
      </c>
      <c r="G152" s="284"/>
    </row>
    <row r="153" spans="1:7">
      <c r="A153" s="294" t="s">
        <v>744</v>
      </c>
      <c r="B153" s="284"/>
      <c r="C153" s="295">
        <v>231.99</v>
      </c>
      <c r="D153" s="284"/>
      <c r="E153" s="211" t="s">
        <v>493</v>
      </c>
      <c r="F153" s="294" t="s">
        <v>750</v>
      </c>
      <c r="G153" s="284"/>
    </row>
    <row r="154" spans="1:7">
      <c r="A154" s="294" t="s">
        <v>744</v>
      </c>
      <c r="B154" s="284"/>
      <c r="C154" s="295">
        <v>231.99</v>
      </c>
      <c r="D154" s="284"/>
      <c r="E154" s="211" t="s">
        <v>493</v>
      </c>
      <c r="F154" s="294" t="s">
        <v>720</v>
      </c>
      <c r="G154" s="284"/>
    </row>
    <row r="155" spans="1:7">
      <c r="A155" s="294" t="s">
        <v>744</v>
      </c>
      <c r="B155" s="284"/>
      <c r="C155" s="295">
        <v>231.99</v>
      </c>
      <c r="D155" s="284"/>
      <c r="E155" s="211" t="s">
        <v>493</v>
      </c>
      <c r="F155" s="294" t="s">
        <v>751</v>
      </c>
      <c r="G155" s="284"/>
    </row>
    <row r="156" spans="1:7">
      <c r="A156" s="294" t="s">
        <v>744</v>
      </c>
      <c r="B156" s="284"/>
      <c r="C156" s="295">
        <v>231.99</v>
      </c>
      <c r="D156" s="284"/>
      <c r="E156" s="211" t="s">
        <v>493</v>
      </c>
      <c r="F156" s="294" t="s">
        <v>752</v>
      </c>
      <c r="G156" s="284"/>
    </row>
    <row r="157" spans="1:7">
      <c r="A157" s="294" t="s">
        <v>744</v>
      </c>
      <c r="B157" s="284"/>
      <c r="C157" s="295">
        <v>231.99</v>
      </c>
      <c r="D157" s="284"/>
      <c r="E157" s="211" t="s">
        <v>493</v>
      </c>
      <c r="F157" s="294" t="s">
        <v>753</v>
      </c>
      <c r="G157" s="284"/>
    </row>
    <row r="158" spans="1:7">
      <c r="A158" s="294" t="s">
        <v>744</v>
      </c>
      <c r="B158" s="284"/>
      <c r="C158" s="295">
        <v>231.99</v>
      </c>
      <c r="D158" s="284"/>
      <c r="E158" s="211" t="s">
        <v>493</v>
      </c>
      <c r="F158" s="294" t="s">
        <v>703</v>
      </c>
      <c r="G158" s="284"/>
    </row>
    <row r="159" spans="1:7">
      <c r="A159" s="294" t="s">
        <v>754</v>
      </c>
      <c r="B159" s="284"/>
      <c r="C159" s="295">
        <v>236.4</v>
      </c>
      <c r="D159" s="284"/>
      <c r="E159" s="211" t="s">
        <v>179</v>
      </c>
      <c r="F159" s="294" t="s">
        <v>610</v>
      </c>
      <c r="G159" s="284"/>
    </row>
    <row r="160" spans="1:7">
      <c r="A160" s="294" t="s">
        <v>755</v>
      </c>
      <c r="B160" s="284"/>
      <c r="C160" s="295">
        <v>292.8</v>
      </c>
      <c r="D160" s="284"/>
      <c r="E160" s="211" t="s">
        <v>350</v>
      </c>
      <c r="F160" s="294" t="s">
        <v>636</v>
      </c>
      <c r="G160" s="284"/>
    </row>
    <row r="161" spans="1:7">
      <c r="A161" s="294" t="s">
        <v>755</v>
      </c>
      <c r="B161" s="284"/>
      <c r="C161" s="295">
        <v>292.8</v>
      </c>
      <c r="D161" s="284"/>
      <c r="E161" s="211" t="s">
        <v>350</v>
      </c>
      <c r="F161" s="294" t="s">
        <v>712</v>
      </c>
      <c r="G161" s="284"/>
    </row>
    <row r="162" spans="1:7">
      <c r="A162" s="294" t="s">
        <v>756</v>
      </c>
      <c r="B162" s="284"/>
      <c r="C162" s="295">
        <v>183.6</v>
      </c>
      <c r="D162" s="284"/>
      <c r="E162" s="211" t="s">
        <v>184</v>
      </c>
      <c r="F162" s="294" t="s">
        <v>757</v>
      </c>
      <c r="G162" s="284"/>
    </row>
    <row r="163" spans="1:7">
      <c r="A163" s="294" t="s">
        <v>758</v>
      </c>
      <c r="B163" s="284"/>
      <c r="C163" s="295">
        <v>188.1</v>
      </c>
      <c r="D163" s="284"/>
      <c r="E163" s="211" t="s">
        <v>184</v>
      </c>
      <c r="F163" s="294" t="s">
        <v>708</v>
      </c>
      <c r="G163" s="284"/>
    </row>
    <row r="164" spans="1:7">
      <c r="A164" s="294" t="s">
        <v>758</v>
      </c>
      <c r="B164" s="284"/>
      <c r="C164" s="295">
        <v>188.1</v>
      </c>
      <c r="D164" s="284"/>
      <c r="E164" s="211" t="s">
        <v>184</v>
      </c>
      <c r="F164" s="294" t="s">
        <v>759</v>
      </c>
      <c r="G164" s="284"/>
    </row>
    <row r="165" spans="1:7">
      <c r="A165" s="294" t="s">
        <v>758</v>
      </c>
      <c r="B165" s="284"/>
      <c r="C165" s="295">
        <v>188.1</v>
      </c>
      <c r="D165" s="284"/>
      <c r="E165" s="211" t="s">
        <v>184</v>
      </c>
      <c r="F165" s="294" t="s">
        <v>760</v>
      </c>
      <c r="G165" s="284"/>
    </row>
    <row r="166" spans="1:7">
      <c r="A166" s="294" t="s">
        <v>758</v>
      </c>
      <c r="B166" s="284"/>
      <c r="C166" s="295">
        <v>188.1</v>
      </c>
      <c r="D166" s="284"/>
      <c r="E166" s="211" t="s">
        <v>184</v>
      </c>
      <c r="F166" s="294" t="s">
        <v>761</v>
      </c>
      <c r="G166" s="284"/>
    </row>
    <row r="167" spans="1:7">
      <c r="A167" s="294" t="s">
        <v>758</v>
      </c>
      <c r="B167" s="284"/>
      <c r="C167" s="295">
        <v>188.1</v>
      </c>
      <c r="D167" s="284"/>
      <c r="E167" s="211" t="s">
        <v>184</v>
      </c>
      <c r="F167" s="294" t="s">
        <v>762</v>
      </c>
      <c r="G167" s="284"/>
    </row>
    <row r="168" spans="1:7">
      <c r="A168" s="294" t="s">
        <v>758</v>
      </c>
      <c r="B168" s="284"/>
      <c r="C168" s="295">
        <v>188.1</v>
      </c>
      <c r="D168" s="284"/>
      <c r="E168" s="211" t="s">
        <v>184</v>
      </c>
      <c r="F168" s="294" t="s">
        <v>763</v>
      </c>
      <c r="G168" s="284"/>
    </row>
    <row r="169" spans="1:7">
      <c r="A169" s="294" t="s">
        <v>764</v>
      </c>
      <c r="B169" s="284"/>
      <c r="C169" s="295">
        <v>30</v>
      </c>
      <c r="D169" s="284"/>
      <c r="E169" s="211" t="s">
        <v>184</v>
      </c>
      <c r="F169" s="294" t="s">
        <v>655</v>
      </c>
      <c r="G169" s="284"/>
    </row>
    <row r="170" spans="1:7">
      <c r="A170" s="294" t="s">
        <v>765</v>
      </c>
      <c r="B170" s="284"/>
      <c r="C170" s="295">
        <v>379.04</v>
      </c>
      <c r="D170" s="284"/>
      <c r="E170" s="211" t="s">
        <v>184</v>
      </c>
      <c r="F170" s="294" t="s">
        <v>660</v>
      </c>
      <c r="G170" s="284"/>
    </row>
    <row r="171" spans="1:7">
      <c r="A171" s="294" t="s">
        <v>766</v>
      </c>
      <c r="B171" s="284"/>
      <c r="C171" s="295">
        <v>379.04</v>
      </c>
      <c r="D171" s="284"/>
      <c r="E171" s="211" t="s">
        <v>184</v>
      </c>
      <c r="F171" s="294" t="s">
        <v>661</v>
      </c>
      <c r="G171" s="284"/>
    </row>
    <row r="172" spans="1:7">
      <c r="A172" s="294" t="s">
        <v>767</v>
      </c>
      <c r="B172" s="284"/>
      <c r="C172" s="295">
        <v>30</v>
      </c>
      <c r="D172" s="284"/>
      <c r="E172" s="211" t="s">
        <v>184</v>
      </c>
      <c r="F172" s="294" t="s">
        <v>768</v>
      </c>
      <c r="G172" s="284"/>
    </row>
    <row r="173" spans="1:7">
      <c r="A173" s="294" t="s">
        <v>769</v>
      </c>
      <c r="B173" s="284"/>
      <c r="C173" s="295">
        <v>231.99</v>
      </c>
      <c r="D173" s="284"/>
      <c r="E173" s="211" t="s">
        <v>724</v>
      </c>
      <c r="F173" s="294" t="s">
        <v>770</v>
      </c>
      <c r="G173" s="284"/>
    </row>
    <row r="174" spans="1:7">
      <c r="A174" s="294" t="s">
        <v>769</v>
      </c>
      <c r="B174" s="284"/>
      <c r="C174" s="295">
        <v>231.99</v>
      </c>
      <c r="D174" s="284"/>
      <c r="E174" s="211" t="s">
        <v>724</v>
      </c>
      <c r="F174" s="294" t="s">
        <v>771</v>
      </c>
      <c r="G174" s="284"/>
    </row>
    <row r="175" spans="1:7">
      <c r="A175" s="294" t="s">
        <v>769</v>
      </c>
      <c r="B175" s="284"/>
      <c r="C175" s="295">
        <v>231.99</v>
      </c>
      <c r="D175" s="284"/>
      <c r="E175" s="211" t="s">
        <v>724</v>
      </c>
      <c r="F175" s="294" t="s">
        <v>761</v>
      </c>
      <c r="G175" s="284"/>
    </row>
    <row r="176" spans="1:7">
      <c r="A176" s="294" t="s">
        <v>769</v>
      </c>
      <c r="B176" s="284"/>
      <c r="C176" s="295">
        <v>231.99</v>
      </c>
      <c r="D176" s="284"/>
      <c r="E176" s="211" t="s">
        <v>724</v>
      </c>
      <c r="F176" s="294" t="s">
        <v>772</v>
      </c>
      <c r="G176" s="284"/>
    </row>
    <row r="177" spans="1:7">
      <c r="A177" s="294" t="s">
        <v>769</v>
      </c>
      <c r="B177" s="284"/>
      <c r="C177" s="295">
        <v>231.99</v>
      </c>
      <c r="D177" s="284"/>
      <c r="E177" s="211" t="s">
        <v>724</v>
      </c>
      <c r="F177" s="294" t="s">
        <v>773</v>
      </c>
      <c r="G177" s="284"/>
    </row>
    <row r="178" spans="1:7">
      <c r="A178" s="294" t="s">
        <v>769</v>
      </c>
      <c r="B178" s="284"/>
      <c r="C178" s="295">
        <v>231.99</v>
      </c>
      <c r="D178" s="284"/>
      <c r="E178" s="211" t="s">
        <v>724</v>
      </c>
      <c r="F178" s="294" t="s">
        <v>774</v>
      </c>
      <c r="G178" s="284"/>
    </row>
    <row r="179" spans="1:7">
      <c r="A179" s="294" t="s">
        <v>769</v>
      </c>
      <c r="B179" s="284"/>
      <c r="C179" s="295">
        <v>231.99</v>
      </c>
      <c r="D179" s="284"/>
      <c r="E179" s="211" t="s">
        <v>724</v>
      </c>
      <c r="F179" s="294" t="s">
        <v>775</v>
      </c>
      <c r="G179" s="284"/>
    </row>
    <row r="180" spans="1:7">
      <c r="A180" s="294" t="s">
        <v>769</v>
      </c>
      <c r="B180" s="284"/>
      <c r="C180" s="295">
        <v>231.99</v>
      </c>
      <c r="D180" s="284"/>
      <c r="E180" s="211" t="s">
        <v>724</v>
      </c>
      <c r="F180" s="294" t="s">
        <v>776</v>
      </c>
      <c r="G180" s="284"/>
    </row>
    <row r="181" spans="1:7">
      <c r="A181" s="294" t="s">
        <v>769</v>
      </c>
      <c r="B181" s="284"/>
      <c r="C181" s="295">
        <v>231.99</v>
      </c>
      <c r="D181" s="284"/>
      <c r="E181" s="211" t="s">
        <v>724</v>
      </c>
      <c r="F181" s="294" t="s">
        <v>777</v>
      </c>
      <c r="G181" s="284"/>
    </row>
    <row r="182" spans="1:7">
      <c r="A182" s="294" t="s">
        <v>778</v>
      </c>
      <c r="B182" s="284"/>
      <c r="C182" s="295">
        <v>60</v>
      </c>
      <c r="D182" s="284"/>
      <c r="E182" s="211" t="s">
        <v>201</v>
      </c>
      <c r="F182" s="294" t="s">
        <v>650</v>
      </c>
      <c r="G182" s="284"/>
    </row>
    <row r="183" spans="1:7">
      <c r="A183" s="294" t="s">
        <v>779</v>
      </c>
      <c r="B183" s="284"/>
      <c r="C183" s="295">
        <v>284.27999999999997</v>
      </c>
      <c r="D183" s="284"/>
      <c r="E183" s="211" t="s">
        <v>350</v>
      </c>
      <c r="F183" s="294" t="s">
        <v>640</v>
      </c>
      <c r="G183" s="284"/>
    </row>
    <row r="184" spans="1:7">
      <c r="A184" s="294" t="s">
        <v>780</v>
      </c>
      <c r="B184" s="284"/>
      <c r="C184" s="295">
        <v>313.5</v>
      </c>
      <c r="D184" s="284"/>
      <c r="E184" s="211" t="s">
        <v>350</v>
      </c>
      <c r="F184" s="294" t="s">
        <v>712</v>
      </c>
      <c r="G184" s="284"/>
    </row>
    <row r="185" spans="1:7">
      <c r="A185" s="294" t="s">
        <v>781</v>
      </c>
      <c r="B185" s="284"/>
      <c r="C185" s="295">
        <v>62.7</v>
      </c>
      <c r="D185" s="284"/>
      <c r="E185" s="211" t="s">
        <v>350</v>
      </c>
      <c r="F185" s="294" t="s">
        <v>619</v>
      </c>
      <c r="G185" s="284"/>
    </row>
    <row r="186" spans="1:7">
      <c r="A186" s="294" t="s">
        <v>782</v>
      </c>
      <c r="B186" s="284"/>
      <c r="C186" s="295">
        <v>284.27999999999997</v>
      </c>
      <c r="D186" s="284"/>
      <c r="E186" s="211" t="s">
        <v>208</v>
      </c>
      <c r="F186" s="294" t="s">
        <v>745</v>
      </c>
      <c r="G186" s="284"/>
    </row>
    <row r="187" spans="1:7">
      <c r="A187" s="294" t="s">
        <v>783</v>
      </c>
      <c r="B187" s="284"/>
      <c r="C187" s="295">
        <v>231.99</v>
      </c>
      <c r="D187" s="284"/>
      <c r="E187" s="211" t="s">
        <v>350</v>
      </c>
      <c r="F187" s="294" t="s">
        <v>638</v>
      </c>
      <c r="G187" s="284"/>
    </row>
    <row r="188" spans="1:7">
      <c r="A188" s="294" t="s">
        <v>784</v>
      </c>
      <c r="B188" s="284"/>
      <c r="C188" s="295">
        <v>125.4</v>
      </c>
      <c r="D188" s="284"/>
      <c r="E188" s="211" t="s">
        <v>199</v>
      </c>
      <c r="F188" s="294" t="s">
        <v>703</v>
      </c>
      <c r="G188" s="284"/>
    </row>
    <row r="189" spans="1:7">
      <c r="A189" s="294" t="s">
        <v>785</v>
      </c>
      <c r="B189" s="284"/>
      <c r="C189" s="295">
        <v>244.8</v>
      </c>
      <c r="D189" s="284"/>
      <c r="E189" s="211" t="s">
        <v>201</v>
      </c>
      <c r="F189" s="294" t="s">
        <v>786</v>
      </c>
      <c r="G189" s="284"/>
    </row>
    <row r="190" spans="1:7">
      <c r="A190" s="294" t="s">
        <v>787</v>
      </c>
      <c r="B190" s="284"/>
      <c r="C190" s="295">
        <v>244.8</v>
      </c>
      <c r="D190" s="284"/>
      <c r="E190" s="211" t="s">
        <v>201</v>
      </c>
      <c r="F190" s="294" t="s">
        <v>760</v>
      </c>
      <c r="G190" s="284"/>
    </row>
    <row r="191" spans="1:7">
      <c r="A191" s="294" t="s">
        <v>787</v>
      </c>
      <c r="B191" s="284"/>
      <c r="C191" s="295">
        <v>244.8</v>
      </c>
      <c r="D191" s="284"/>
      <c r="E191" s="211" t="s">
        <v>201</v>
      </c>
      <c r="F191" s="294" t="s">
        <v>720</v>
      </c>
      <c r="G191" s="284"/>
    </row>
    <row r="192" spans="1:7">
      <c r="A192" s="294" t="s">
        <v>787</v>
      </c>
      <c r="B192" s="284"/>
      <c r="C192" s="295">
        <v>244.8</v>
      </c>
      <c r="D192" s="284"/>
      <c r="E192" s="211" t="s">
        <v>201</v>
      </c>
      <c r="F192" s="294" t="s">
        <v>788</v>
      </c>
      <c r="G192" s="284"/>
    </row>
    <row r="193" spans="1:7">
      <c r="A193" s="294" t="s">
        <v>787</v>
      </c>
      <c r="B193" s="284"/>
      <c r="C193" s="295">
        <v>244.8</v>
      </c>
      <c r="D193" s="284"/>
      <c r="E193" s="211" t="s">
        <v>201</v>
      </c>
      <c r="F193" s="294" t="s">
        <v>789</v>
      </c>
      <c r="G193" s="284"/>
    </row>
    <row r="194" spans="1:7">
      <c r="A194" s="294" t="s">
        <v>787</v>
      </c>
      <c r="B194" s="284"/>
      <c r="C194" s="295">
        <v>244.8</v>
      </c>
      <c r="D194" s="284"/>
      <c r="E194" s="211" t="s">
        <v>201</v>
      </c>
      <c r="F194" s="294" t="s">
        <v>790</v>
      </c>
      <c r="G194" s="284"/>
    </row>
    <row r="195" spans="1:7">
      <c r="A195" s="294" t="s">
        <v>787</v>
      </c>
      <c r="B195" s="284"/>
      <c r="C195" s="295">
        <v>244.8</v>
      </c>
      <c r="D195" s="284"/>
      <c r="E195" s="211" t="s">
        <v>201</v>
      </c>
      <c r="F195" s="294" t="s">
        <v>791</v>
      </c>
      <c r="G195" s="284"/>
    </row>
    <row r="196" spans="1:7">
      <c r="A196" s="294" t="s">
        <v>787</v>
      </c>
      <c r="B196" s="284"/>
      <c r="C196" s="295">
        <v>244.8</v>
      </c>
      <c r="D196" s="284"/>
      <c r="E196" s="211" t="s">
        <v>201</v>
      </c>
      <c r="F196" s="294" t="s">
        <v>792</v>
      </c>
      <c r="G196" s="284"/>
    </row>
    <row r="197" spans="1:7">
      <c r="A197" s="294" t="s">
        <v>787</v>
      </c>
      <c r="B197" s="284"/>
      <c r="C197" s="295">
        <v>244.8</v>
      </c>
      <c r="D197" s="284"/>
      <c r="E197" s="211" t="s">
        <v>201</v>
      </c>
      <c r="F197" s="294" t="s">
        <v>793</v>
      </c>
      <c r="G197" s="284"/>
    </row>
    <row r="198" spans="1:7">
      <c r="A198" s="294" t="s">
        <v>787</v>
      </c>
      <c r="B198" s="284"/>
      <c r="C198" s="295">
        <v>244.8</v>
      </c>
      <c r="D198" s="284"/>
      <c r="E198" s="211" t="s">
        <v>201</v>
      </c>
      <c r="F198" s="294" t="s">
        <v>794</v>
      </c>
      <c r="G198" s="284"/>
    </row>
    <row r="199" spans="1:7">
      <c r="A199" s="294" t="s">
        <v>795</v>
      </c>
      <c r="B199" s="284"/>
      <c r="C199" s="295">
        <v>244.8</v>
      </c>
      <c r="D199" s="284"/>
      <c r="E199" s="211" t="s">
        <v>201</v>
      </c>
      <c r="F199" s="294" t="s">
        <v>660</v>
      </c>
      <c r="G199" s="284"/>
    </row>
    <row r="200" spans="1:7">
      <c r="A200" s="294" t="s">
        <v>795</v>
      </c>
      <c r="B200" s="284"/>
      <c r="C200" s="295">
        <v>244.8</v>
      </c>
      <c r="D200" s="284"/>
      <c r="E200" s="211" t="s">
        <v>201</v>
      </c>
      <c r="F200" s="294" t="s">
        <v>661</v>
      </c>
      <c r="G200" s="284"/>
    </row>
    <row r="201" spans="1:7">
      <c r="A201" s="294" t="s">
        <v>796</v>
      </c>
      <c r="B201" s="284"/>
      <c r="C201" s="295">
        <v>250.8</v>
      </c>
      <c r="D201" s="284"/>
      <c r="E201" s="211" t="s">
        <v>201</v>
      </c>
      <c r="F201" s="294" t="s">
        <v>797</v>
      </c>
      <c r="G201" s="284"/>
    </row>
    <row r="202" spans="1:7">
      <c r="A202" s="294" t="s">
        <v>798</v>
      </c>
      <c r="B202" s="284"/>
      <c r="C202" s="295">
        <v>231.99</v>
      </c>
      <c r="D202" s="284"/>
      <c r="E202" s="211" t="s">
        <v>468</v>
      </c>
      <c r="F202" s="294" t="s">
        <v>799</v>
      </c>
      <c r="G202" s="284"/>
    </row>
    <row r="203" spans="1:7">
      <c r="A203" s="294" t="s">
        <v>800</v>
      </c>
      <c r="B203" s="284"/>
      <c r="C203" s="295">
        <v>231.99</v>
      </c>
      <c r="D203" s="284"/>
      <c r="E203" s="211" t="s">
        <v>468</v>
      </c>
      <c r="F203" s="294" t="s">
        <v>790</v>
      </c>
      <c r="G203" s="284"/>
    </row>
    <row r="204" spans="1:7">
      <c r="A204" s="294" t="s">
        <v>800</v>
      </c>
      <c r="B204" s="284"/>
      <c r="C204" s="295">
        <v>231.99</v>
      </c>
      <c r="D204" s="284"/>
      <c r="E204" s="211" t="s">
        <v>468</v>
      </c>
      <c r="F204" s="294" t="s">
        <v>801</v>
      </c>
      <c r="G204" s="284"/>
    </row>
    <row r="205" spans="1:7">
      <c r="A205" s="294" t="s">
        <v>800</v>
      </c>
      <c r="B205" s="284"/>
      <c r="C205" s="295">
        <v>231.99</v>
      </c>
      <c r="D205" s="284"/>
      <c r="E205" s="211" t="s">
        <v>468</v>
      </c>
      <c r="F205" s="294" t="s">
        <v>802</v>
      </c>
      <c r="G205" s="284"/>
    </row>
    <row r="206" spans="1:7">
      <c r="A206" s="294" t="s">
        <v>800</v>
      </c>
      <c r="B206" s="284"/>
      <c r="C206" s="295">
        <v>231.99</v>
      </c>
      <c r="D206" s="284"/>
      <c r="E206" s="211" t="s">
        <v>468</v>
      </c>
      <c r="F206" s="294" t="s">
        <v>803</v>
      </c>
      <c r="G206" s="284"/>
    </row>
    <row r="207" spans="1:7">
      <c r="A207" s="294" t="s">
        <v>800</v>
      </c>
      <c r="B207" s="284"/>
      <c r="C207" s="295">
        <v>231.99</v>
      </c>
      <c r="D207" s="284"/>
      <c r="E207" s="211" t="s">
        <v>468</v>
      </c>
      <c r="F207" s="294" t="s">
        <v>804</v>
      </c>
      <c r="G207" s="284"/>
    </row>
    <row r="208" spans="1:7">
      <c r="A208" s="294" t="s">
        <v>800</v>
      </c>
      <c r="B208" s="284"/>
      <c r="C208" s="295">
        <v>231.99</v>
      </c>
      <c r="D208" s="284"/>
      <c r="E208" s="211" t="s">
        <v>468</v>
      </c>
      <c r="F208" s="294" t="s">
        <v>805</v>
      </c>
      <c r="G208" s="284"/>
    </row>
    <row r="209" spans="1:7">
      <c r="A209" s="294" t="s">
        <v>800</v>
      </c>
      <c r="B209" s="284"/>
      <c r="C209" s="295">
        <v>231.99</v>
      </c>
      <c r="D209" s="284"/>
      <c r="E209" s="211" t="s">
        <v>468</v>
      </c>
      <c r="F209" s="294" t="s">
        <v>806</v>
      </c>
      <c r="G209" s="284"/>
    </row>
    <row r="210" spans="1:7">
      <c r="A210" s="294" t="s">
        <v>800</v>
      </c>
      <c r="B210" s="284"/>
      <c r="C210" s="295">
        <v>231.99</v>
      </c>
      <c r="D210" s="284"/>
      <c r="E210" s="211" t="s">
        <v>468</v>
      </c>
      <c r="F210" s="294" t="s">
        <v>789</v>
      </c>
      <c r="G210" s="284"/>
    </row>
    <row r="211" spans="1:7">
      <c r="A211" s="294" t="s">
        <v>800</v>
      </c>
      <c r="B211" s="284"/>
      <c r="C211" s="295">
        <v>231.99</v>
      </c>
      <c r="D211" s="284"/>
      <c r="E211" s="211" t="s">
        <v>468</v>
      </c>
      <c r="F211" s="294" t="s">
        <v>792</v>
      </c>
      <c r="G211" s="284"/>
    </row>
    <row r="212" spans="1:7">
      <c r="A212" s="294" t="s">
        <v>800</v>
      </c>
      <c r="B212" s="284"/>
      <c r="C212" s="295">
        <v>231.99</v>
      </c>
      <c r="D212" s="284"/>
      <c r="E212" s="211" t="s">
        <v>468</v>
      </c>
      <c r="F212" s="294" t="s">
        <v>793</v>
      </c>
      <c r="G212" s="284"/>
    </row>
    <row r="213" spans="1:7">
      <c r="A213" s="294" t="s">
        <v>800</v>
      </c>
      <c r="B213" s="284"/>
      <c r="C213" s="295">
        <v>231.99</v>
      </c>
      <c r="D213" s="284"/>
      <c r="E213" s="211" t="s">
        <v>468</v>
      </c>
      <c r="F213" s="294" t="s">
        <v>610</v>
      </c>
      <c r="G213" s="284"/>
    </row>
    <row r="214" spans="1:7">
      <c r="A214" s="294" t="s">
        <v>807</v>
      </c>
      <c r="B214" s="284"/>
      <c r="C214" s="295">
        <v>677.1</v>
      </c>
      <c r="D214" s="284"/>
      <c r="E214" s="211" t="s">
        <v>317</v>
      </c>
      <c r="F214" s="294" t="s">
        <v>660</v>
      </c>
      <c r="G214" s="284"/>
    </row>
    <row r="215" spans="1:7">
      <c r="A215" s="294" t="s">
        <v>808</v>
      </c>
      <c r="B215" s="284"/>
      <c r="C215" s="295">
        <v>677.1</v>
      </c>
      <c r="D215" s="284"/>
      <c r="E215" s="211" t="s">
        <v>317</v>
      </c>
      <c r="F215" s="294" t="s">
        <v>661</v>
      </c>
      <c r="G215" s="284"/>
    </row>
    <row r="216" spans="1:7">
      <c r="A216" s="294" t="s">
        <v>809</v>
      </c>
      <c r="B216" s="284"/>
      <c r="C216" s="295">
        <v>230.27</v>
      </c>
      <c r="D216" s="284"/>
      <c r="E216" s="211" t="s">
        <v>810</v>
      </c>
      <c r="F216" s="294" t="s">
        <v>661</v>
      </c>
      <c r="G216" s="284"/>
    </row>
    <row r="217" spans="1:7">
      <c r="A217" s="294" t="s">
        <v>811</v>
      </c>
      <c r="B217" s="284"/>
      <c r="C217" s="295">
        <v>30</v>
      </c>
      <c r="D217" s="284"/>
      <c r="E217" s="211" t="s">
        <v>347</v>
      </c>
      <c r="F217" s="294" t="s">
        <v>717</v>
      </c>
      <c r="G217" s="284"/>
    </row>
    <row r="218" spans="1:7">
      <c r="A218" s="294" t="s">
        <v>812</v>
      </c>
      <c r="B218" s="284"/>
      <c r="C218" s="295">
        <v>231.99</v>
      </c>
      <c r="D218" s="284"/>
      <c r="E218" s="211" t="s">
        <v>498</v>
      </c>
      <c r="F218" s="294" t="s">
        <v>813</v>
      </c>
      <c r="G218" s="284"/>
    </row>
    <row r="219" spans="1:7">
      <c r="A219" s="294" t="s">
        <v>814</v>
      </c>
      <c r="B219" s="284"/>
      <c r="C219" s="295">
        <v>188.1</v>
      </c>
      <c r="D219" s="284"/>
      <c r="E219" s="211" t="s">
        <v>303</v>
      </c>
      <c r="F219" s="294" t="s">
        <v>792</v>
      </c>
      <c r="G219" s="284"/>
    </row>
    <row r="220" spans="1:7">
      <c r="A220" s="294" t="s">
        <v>815</v>
      </c>
      <c r="B220" s="284"/>
      <c r="C220" s="295">
        <v>62.7</v>
      </c>
      <c r="D220" s="284"/>
      <c r="E220" s="211" t="s">
        <v>616</v>
      </c>
      <c r="F220" s="294" t="s">
        <v>816</v>
      </c>
      <c r="G220" s="284"/>
    </row>
    <row r="221" spans="1:7">
      <c r="A221" s="294" t="s">
        <v>817</v>
      </c>
      <c r="B221" s="284"/>
      <c r="C221" s="295">
        <v>188.1</v>
      </c>
      <c r="D221" s="284"/>
      <c r="E221" s="211" t="s">
        <v>612</v>
      </c>
      <c r="F221" s="294" t="s">
        <v>735</v>
      </c>
      <c r="G221" s="284"/>
    </row>
    <row r="222" spans="1:7">
      <c r="A222" s="294" t="s">
        <v>818</v>
      </c>
      <c r="B222" s="284"/>
      <c r="C222" s="295">
        <v>188.1</v>
      </c>
      <c r="D222" s="284"/>
      <c r="E222" s="211" t="s">
        <v>612</v>
      </c>
      <c r="F222" s="294" t="s">
        <v>819</v>
      </c>
      <c r="G222" s="284"/>
    </row>
    <row r="223" spans="1:7">
      <c r="A223" s="294" t="s">
        <v>820</v>
      </c>
      <c r="B223" s="284"/>
      <c r="C223" s="295">
        <v>231.99</v>
      </c>
      <c r="D223" s="284"/>
      <c r="E223" s="211" t="s">
        <v>295</v>
      </c>
      <c r="F223" s="294" t="s">
        <v>821</v>
      </c>
      <c r="G223" s="284"/>
    </row>
    <row r="224" spans="1:7">
      <c r="A224" s="294" t="s">
        <v>822</v>
      </c>
      <c r="B224" s="284"/>
      <c r="C224" s="295">
        <v>231.99</v>
      </c>
      <c r="D224" s="284"/>
      <c r="E224" s="211" t="s">
        <v>295</v>
      </c>
      <c r="F224" s="294" t="s">
        <v>823</v>
      </c>
      <c r="G224" s="284"/>
    </row>
    <row r="225" spans="1:7">
      <c r="A225" s="294" t="s">
        <v>822</v>
      </c>
      <c r="B225" s="284"/>
      <c r="C225" s="295">
        <v>231.99</v>
      </c>
      <c r="D225" s="284"/>
      <c r="E225" s="211" t="s">
        <v>295</v>
      </c>
      <c r="F225" s="294" t="s">
        <v>824</v>
      </c>
      <c r="G225" s="284"/>
    </row>
    <row r="226" spans="1:7">
      <c r="A226" s="294" t="s">
        <v>822</v>
      </c>
      <c r="B226" s="284"/>
      <c r="C226" s="295">
        <v>231.99</v>
      </c>
      <c r="D226" s="284"/>
      <c r="E226" s="211" t="s">
        <v>295</v>
      </c>
      <c r="F226" s="294" t="s">
        <v>825</v>
      </c>
      <c r="G226" s="284"/>
    </row>
    <row r="227" spans="1:7">
      <c r="A227" s="294" t="s">
        <v>822</v>
      </c>
      <c r="B227" s="284"/>
      <c r="C227" s="295">
        <v>231.99</v>
      </c>
      <c r="D227" s="284"/>
      <c r="E227" s="211" t="s">
        <v>295</v>
      </c>
      <c r="F227" s="294" t="s">
        <v>826</v>
      </c>
      <c r="G227" s="284"/>
    </row>
    <row r="228" spans="1:7">
      <c r="A228" s="294" t="s">
        <v>822</v>
      </c>
      <c r="B228" s="284"/>
      <c r="C228" s="295">
        <v>231.99</v>
      </c>
      <c r="D228" s="284"/>
      <c r="E228" s="211" t="s">
        <v>295</v>
      </c>
      <c r="F228" s="294" t="s">
        <v>827</v>
      </c>
      <c r="G228" s="284"/>
    </row>
    <row r="229" spans="1:7">
      <c r="A229" s="294" t="s">
        <v>822</v>
      </c>
      <c r="B229" s="284"/>
      <c r="C229" s="295">
        <v>231.99</v>
      </c>
      <c r="D229" s="284"/>
      <c r="E229" s="211" t="s">
        <v>295</v>
      </c>
      <c r="F229" s="294" t="s">
        <v>828</v>
      </c>
      <c r="G229" s="284"/>
    </row>
    <row r="230" spans="1:7">
      <c r="A230" s="294" t="s">
        <v>822</v>
      </c>
      <c r="B230" s="284"/>
      <c r="C230" s="295">
        <v>231.99</v>
      </c>
      <c r="D230" s="284"/>
      <c r="E230" s="211" t="s">
        <v>295</v>
      </c>
      <c r="F230" s="294" t="s">
        <v>829</v>
      </c>
      <c r="G230" s="284"/>
    </row>
    <row r="231" spans="1:7">
      <c r="A231" s="294" t="s">
        <v>822</v>
      </c>
      <c r="B231" s="284"/>
      <c r="C231" s="295">
        <v>231.99</v>
      </c>
      <c r="D231" s="284"/>
      <c r="E231" s="211" t="s">
        <v>295</v>
      </c>
      <c r="F231" s="294" t="s">
        <v>830</v>
      </c>
      <c r="G231" s="284"/>
    </row>
    <row r="232" spans="1:7">
      <c r="A232" s="294" t="s">
        <v>822</v>
      </c>
      <c r="B232" s="284"/>
      <c r="C232" s="295">
        <v>231.99</v>
      </c>
      <c r="D232" s="284"/>
      <c r="E232" s="211" t="s">
        <v>295</v>
      </c>
      <c r="F232" s="294" t="s">
        <v>831</v>
      </c>
      <c r="G232" s="284"/>
    </row>
    <row r="233" spans="1:7">
      <c r="A233" s="294" t="s">
        <v>822</v>
      </c>
      <c r="B233" s="284"/>
      <c r="C233" s="295">
        <v>62.7</v>
      </c>
      <c r="D233" s="284"/>
      <c r="E233" s="211" t="s">
        <v>295</v>
      </c>
      <c r="F233" s="294" t="s">
        <v>634</v>
      </c>
      <c r="G233" s="284"/>
    </row>
    <row r="234" spans="1:7">
      <c r="A234" s="294" t="s">
        <v>822</v>
      </c>
      <c r="B234" s="284"/>
      <c r="C234" s="295">
        <v>62.7</v>
      </c>
      <c r="D234" s="284"/>
      <c r="E234" s="211" t="s">
        <v>295</v>
      </c>
      <c r="F234" s="294" t="s">
        <v>610</v>
      </c>
      <c r="G234" s="284"/>
    </row>
    <row r="235" spans="1:7">
      <c r="A235" s="294" t="s">
        <v>662</v>
      </c>
      <c r="B235" s="284"/>
      <c r="C235" s="295">
        <v>188.1</v>
      </c>
      <c r="D235" s="284"/>
      <c r="E235" s="211" t="s">
        <v>317</v>
      </c>
      <c r="F235" s="294" t="s">
        <v>832</v>
      </c>
      <c r="G235" s="284"/>
    </row>
    <row r="236" spans="1:7">
      <c r="A236" s="294" t="s">
        <v>769</v>
      </c>
      <c r="B236" s="284"/>
      <c r="C236" s="295">
        <v>231.99</v>
      </c>
      <c r="D236" s="284"/>
      <c r="E236" s="211" t="s">
        <v>724</v>
      </c>
      <c r="F236" s="294" t="s">
        <v>634</v>
      </c>
      <c r="G236" s="284"/>
    </row>
    <row r="237" spans="1:7">
      <c r="A237" s="294" t="s">
        <v>833</v>
      </c>
      <c r="B237" s="284"/>
      <c r="C237" s="295">
        <v>309</v>
      </c>
      <c r="D237" s="284"/>
      <c r="E237" s="211" t="s">
        <v>344</v>
      </c>
      <c r="F237" s="294" t="s">
        <v>626</v>
      </c>
      <c r="G237" s="284"/>
    </row>
    <row r="238" spans="1:7">
      <c r="A238" s="294" t="s">
        <v>834</v>
      </c>
      <c r="B238" s="284"/>
      <c r="C238" s="295">
        <v>226.8</v>
      </c>
      <c r="D238" s="284"/>
      <c r="E238" s="211" t="s">
        <v>344</v>
      </c>
      <c r="F238" s="294" t="s">
        <v>659</v>
      </c>
      <c r="G238" s="284"/>
    </row>
    <row r="239" spans="1:7">
      <c r="A239" s="294" t="s">
        <v>835</v>
      </c>
      <c r="B239" s="284"/>
      <c r="C239" s="295">
        <v>231.99</v>
      </c>
      <c r="D239" s="284"/>
      <c r="E239" s="211" t="s">
        <v>344</v>
      </c>
      <c r="F239" s="294" t="s">
        <v>659</v>
      </c>
      <c r="G239" s="284"/>
    </row>
    <row r="240" spans="1:7">
      <c r="A240" s="294" t="s">
        <v>836</v>
      </c>
      <c r="B240" s="284"/>
      <c r="C240" s="295">
        <v>231.99</v>
      </c>
      <c r="D240" s="284"/>
      <c r="E240" s="211" t="s">
        <v>344</v>
      </c>
      <c r="F240" s="294" t="s">
        <v>837</v>
      </c>
      <c r="G240" s="284"/>
    </row>
    <row r="241" spans="1:7">
      <c r="A241" s="294" t="s">
        <v>836</v>
      </c>
      <c r="B241" s="284"/>
      <c r="C241" s="295">
        <v>231.99</v>
      </c>
      <c r="D241" s="284"/>
      <c r="E241" s="211" t="s">
        <v>344</v>
      </c>
      <c r="F241" s="294" t="s">
        <v>681</v>
      </c>
      <c r="G241" s="284"/>
    </row>
    <row r="242" spans="1:7">
      <c r="A242" s="294" t="s">
        <v>836</v>
      </c>
      <c r="B242" s="284"/>
      <c r="C242" s="295">
        <v>231.99</v>
      </c>
      <c r="D242" s="284"/>
      <c r="E242" s="211" t="s">
        <v>344</v>
      </c>
      <c r="F242" s="294" t="s">
        <v>671</v>
      </c>
      <c r="G242" s="284"/>
    </row>
    <row r="243" spans="1:7">
      <c r="A243" s="294" t="s">
        <v>836</v>
      </c>
      <c r="B243" s="284"/>
      <c r="C243" s="295">
        <v>231.99</v>
      </c>
      <c r="D243" s="284"/>
      <c r="E243" s="211" t="s">
        <v>344</v>
      </c>
      <c r="F243" s="294" t="s">
        <v>686</v>
      </c>
      <c r="G243" s="284"/>
    </row>
    <row r="244" spans="1:7">
      <c r="A244" s="294" t="s">
        <v>836</v>
      </c>
      <c r="B244" s="284"/>
      <c r="C244" s="295">
        <v>231.99</v>
      </c>
      <c r="D244" s="284"/>
      <c r="E244" s="211" t="s">
        <v>344</v>
      </c>
      <c r="F244" s="294" t="s">
        <v>832</v>
      </c>
      <c r="G244" s="284"/>
    </row>
    <row r="245" spans="1:7">
      <c r="A245" s="294" t="s">
        <v>836</v>
      </c>
      <c r="B245" s="284"/>
      <c r="C245" s="295">
        <v>231.99</v>
      </c>
      <c r="D245" s="284"/>
      <c r="E245" s="211" t="s">
        <v>344</v>
      </c>
      <c r="F245" s="294" t="s">
        <v>610</v>
      </c>
      <c r="G245" s="284"/>
    </row>
    <row r="246" spans="1:7">
      <c r="A246" s="294" t="s">
        <v>836</v>
      </c>
      <c r="B246" s="284"/>
      <c r="C246" s="295">
        <v>231.99</v>
      </c>
      <c r="D246" s="284"/>
      <c r="E246" s="211" t="s">
        <v>344</v>
      </c>
      <c r="F246" s="294" t="s">
        <v>737</v>
      </c>
      <c r="G246" s="284"/>
    </row>
    <row r="247" spans="1:7">
      <c r="A247" s="294" t="s">
        <v>836</v>
      </c>
      <c r="B247" s="284"/>
      <c r="C247" s="295">
        <v>231.99</v>
      </c>
      <c r="D247" s="284"/>
      <c r="E247" s="211" t="s">
        <v>344</v>
      </c>
      <c r="F247" s="294" t="s">
        <v>838</v>
      </c>
      <c r="G247" s="284"/>
    </row>
    <row r="248" spans="1:7">
      <c r="A248" s="294" t="s">
        <v>836</v>
      </c>
      <c r="B248" s="284"/>
      <c r="C248" s="295">
        <v>231.99</v>
      </c>
      <c r="D248" s="284"/>
      <c r="E248" s="211" t="s">
        <v>344</v>
      </c>
      <c r="F248" s="294" t="s">
        <v>839</v>
      </c>
      <c r="G248" s="284"/>
    </row>
    <row r="249" spans="1:7">
      <c r="A249" s="294" t="s">
        <v>719</v>
      </c>
      <c r="B249" s="284"/>
      <c r="C249" s="295">
        <v>244.8</v>
      </c>
      <c r="D249" s="284"/>
      <c r="E249" s="211" t="s">
        <v>187</v>
      </c>
      <c r="F249" s="294" t="s">
        <v>840</v>
      </c>
      <c r="G249" s="284"/>
    </row>
    <row r="250" spans="1:7">
      <c r="A250" s="296"/>
      <c r="B250" s="284"/>
      <c r="C250" s="297">
        <v>45600.179999999964</v>
      </c>
      <c r="D250" s="284"/>
      <c r="E250" s="212"/>
      <c r="F250" s="296"/>
      <c r="G250" s="284"/>
    </row>
    <row r="251" spans="1:7">
      <c r="A251" s="288"/>
      <c r="B251" s="288"/>
      <c r="C251" s="288"/>
      <c r="D251" s="288"/>
      <c r="E251" s="288"/>
      <c r="F251" s="288"/>
      <c r="G251" s="288"/>
    </row>
    <row r="252" spans="1:7" ht="25.5">
      <c r="A252" s="298" t="s">
        <v>172</v>
      </c>
      <c r="B252" s="284"/>
      <c r="C252" s="298" t="s">
        <v>173</v>
      </c>
      <c r="D252" s="284"/>
      <c r="E252" s="210" t="s">
        <v>174</v>
      </c>
      <c r="F252" s="298" t="s">
        <v>175</v>
      </c>
      <c r="G252" s="284"/>
    </row>
    <row r="253" spans="1:7">
      <c r="A253" s="294" t="s">
        <v>841</v>
      </c>
      <c r="B253" s="284"/>
      <c r="C253" s="295">
        <v>521.46</v>
      </c>
      <c r="D253" s="284"/>
      <c r="E253" s="211" t="s">
        <v>231</v>
      </c>
      <c r="F253" s="294" t="s">
        <v>842</v>
      </c>
      <c r="G253" s="284"/>
    </row>
    <row r="254" spans="1:7">
      <c r="A254" s="294" t="s">
        <v>843</v>
      </c>
      <c r="B254" s="284"/>
      <c r="C254" s="295">
        <v>100</v>
      </c>
      <c r="D254" s="284"/>
      <c r="E254" s="211" t="s">
        <v>274</v>
      </c>
      <c r="F254" s="294" t="s">
        <v>638</v>
      </c>
      <c r="G254" s="284"/>
    </row>
    <row r="255" spans="1:7">
      <c r="A255" s="294" t="s">
        <v>844</v>
      </c>
      <c r="B255" s="284"/>
      <c r="C255" s="295">
        <v>579.25</v>
      </c>
      <c r="D255" s="284"/>
      <c r="E255" s="211" t="s">
        <v>292</v>
      </c>
      <c r="F255" s="294" t="s">
        <v>659</v>
      </c>
      <c r="G255" s="284"/>
    </row>
    <row r="256" spans="1:7">
      <c r="A256" s="294" t="s">
        <v>844</v>
      </c>
      <c r="B256" s="284"/>
      <c r="C256" s="295">
        <v>839</v>
      </c>
      <c r="D256" s="284"/>
      <c r="E256" s="211" t="s">
        <v>292</v>
      </c>
      <c r="F256" s="294" t="s">
        <v>660</v>
      </c>
      <c r="G256" s="284"/>
    </row>
    <row r="257" spans="1:7">
      <c r="A257" s="294" t="s">
        <v>844</v>
      </c>
      <c r="B257" s="284"/>
      <c r="C257" s="295">
        <v>839</v>
      </c>
      <c r="D257" s="284"/>
      <c r="E257" s="211" t="s">
        <v>292</v>
      </c>
      <c r="F257" s="294" t="s">
        <v>661</v>
      </c>
      <c r="G257" s="284"/>
    </row>
    <row r="258" spans="1:7">
      <c r="A258" s="294" t="s">
        <v>845</v>
      </c>
      <c r="B258" s="284"/>
      <c r="C258" s="295">
        <v>151.19999999999999</v>
      </c>
      <c r="D258" s="284"/>
      <c r="E258" s="211" t="s">
        <v>177</v>
      </c>
      <c r="F258" s="294" t="s">
        <v>617</v>
      </c>
      <c r="G258" s="284"/>
    </row>
    <row r="259" spans="1:7">
      <c r="A259" s="294" t="s">
        <v>845</v>
      </c>
      <c r="B259" s="284"/>
      <c r="C259" s="295">
        <v>151.19999999999999</v>
      </c>
      <c r="D259" s="284"/>
      <c r="E259" s="211" t="s">
        <v>177</v>
      </c>
      <c r="F259" s="294" t="s">
        <v>675</v>
      </c>
      <c r="G259" s="284"/>
    </row>
    <row r="260" spans="1:7">
      <c r="A260" s="294" t="s">
        <v>845</v>
      </c>
      <c r="B260" s="284"/>
      <c r="C260" s="295">
        <v>151.19999999999999</v>
      </c>
      <c r="D260" s="284"/>
      <c r="E260" s="211" t="s">
        <v>177</v>
      </c>
      <c r="F260" s="294" t="s">
        <v>676</v>
      </c>
      <c r="G260" s="284"/>
    </row>
    <row r="261" spans="1:7">
      <c r="A261" s="294" t="s">
        <v>845</v>
      </c>
      <c r="B261" s="284"/>
      <c r="C261" s="295">
        <v>151.19999999999999</v>
      </c>
      <c r="D261" s="284"/>
      <c r="E261" s="211" t="s">
        <v>177</v>
      </c>
      <c r="F261" s="294" t="s">
        <v>634</v>
      </c>
      <c r="G261" s="284"/>
    </row>
    <row r="262" spans="1:7">
      <c r="A262" s="294" t="s">
        <v>846</v>
      </c>
      <c r="B262" s="284"/>
      <c r="C262" s="295">
        <v>228.45</v>
      </c>
      <c r="D262" s="284"/>
      <c r="E262" s="211" t="s">
        <v>289</v>
      </c>
      <c r="F262" s="294" t="s">
        <v>686</v>
      </c>
      <c r="G262" s="284"/>
    </row>
    <row r="263" spans="1:7">
      <c r="A263" s="294" t="s">
        <v>847</v>
      </c>
      <c r="B263" s="284"/>
      <c r="C263" s="295">
        <v>64</v>
      </c>
      <c r="D263" s="284"/>
      <c r="E263" s="211" t="s">
        <v>214</v>
      </c>
      <c r="F263" s="294" t="s">
        <v>804</v>
      </c>
      <c r="G263" s="284"/>
    </row>
    <row r="264" spans="1:7">
      <c r="A264" s="294" t="s">
        <v>848</v>
      </c>
      <c r="B264" s="284"/>
      <c r="C264" s="295">
        <v>64</v>
      </c>
      <c r="D264" s="284"/>
      <c r="E264" s="211" t="s">
        <v>214</v>
      </c>
      <c r="F264" s="294" t="s">
        <v>799</v>
      </c>
      <c r="G264" s="284"/>
    </row>
    <row r="265" spans="1:7">
      <c r="A265" s="294" t="s">
        <v>849</v>
      </c>
      <c r="B265" s="284"/>
      <c r="C265" s="295">
        <v>64</v>
      </c>
      <c r="D265" s="284"/>
      <c r="E265" s="211" t="s">
        <v>214</v>
      </c>
      <c r="F265" s="294" t="s">
        <v>789</v>
      </c>
      <c r="G265" s="284"/>
    </row>
    <row r="266" spans="1:7">
      <c r="A266" s="294" t="s">
        <v>850</v>
      </c>
      <c r="B266" s="284"/>
      <c r="C266" s="295">
        <v>64</v>
      </c>
      <c r="D266" s="284"/>
      <c r="E266" s="211" t="s">
        <v>214</v>
      </c>
      <c r="F266" s="294" t="s">
        <v>793</v>
      </c>
      <c r="G266" s="284"/>
    </row>
    <row r="267" spans="1:7">
      <c r="A267" s="294" t="s">
        <v>849</v>
      </c>
      <c r="B267" s="284"/>
      <c r="C267" s="295">
        <v>64</v>
      </c>
      <c r="D267" s="284"/>
      <c r="E267" s="211" t="s">
        <v>214</v>
      </c>
      <c r="F267" s="294" t="s">
        <v>792</v>
      </c>
      <c r="G267" s="284"/>
    </row>
    <row r="268" spans="1:7">
      <c r="A268" s="294" t="s">
        <v>850</v>
      </c>
      <c r="B268" s="284"/>
      <c r="C268" s="295">
        <v>64</v>
      </c>
      <c r="D268" s="284"/>
      <c r="E268" s="211" t="s">
        <v>214</v>
      </c>
      <c r="F268" s="294" t="s">
        <v>806</v>
      </c>
      <c r="G268" s="284"/>
    </row>
    <row r="269" spans="1:7">
      <c r="A269" s="294" t="s">
        <v>851</v>
      </c>
      <c r="B269" s="284"/>
      <c r="C269" s="295">
        <v>64</v>
      </c>
      <c r="D269" s="284"/>
      <c r="E269" s="211" t="s">
        <v>214</v>
      </c>
      <c r="F269" s="294" t="s">
        <v>802</v>
      </c>
      <c r="G269" s="284"/>
    </row>
    <row r="270" spans="1:7">
      <c r="A270" s="294" t="s">
        <v>850</v>
      </c>
      <c r="B270" s="284"/>
      <c r="C270" s="295">
        <v>64</v>
      </c>
      <c r="D270" s="284"/>
      <c r="E270" s="211" t="s">
        <v>214</v>
      </c>
      <c r="F270" s="294" t="s">
        <v>801</v>
      </c>
      <c r="G270" s="284"/>
    </row>
    <row r="271" spans="1:7">
      <c r="A271" s="294" t="s">
        <v>850</v>
      </c>
      <c r="B271" s="284"/>
      <c r="C271" s="295">
        <v>64</v>
      </c>
      <c r="D271" s="284"/>
      <c r="E271" s="211" t="s">
        <v>214</v>
      </c>
      <c r="F271" s="294" t="s">
        <v>803</v>
      </c>
      <c r="G271" s="284"/>
    </row>
    <row r="272" spans="1:7">
      <c r="A272" s="294" t="s">
        <v>852</v>
      </c>
      <c r="B272" s="284"/>
      <c r="C272" s="295">
        <v>562.44000000000005</v>
      </c>
      <c r="D272" s="284"/>
      <c r="E272" s="211" t="s">
        <v>187</v>
      </c>
      <c r="F272" s="294" t="s">
        <v>640</v>
      </c>
      <c r="G272" s="284"/>
    </row>
    <row r="273" spans="1:7">
      <c r="A273" s="294" t="s">
        <v>853</v>
      </c>
      <c r="B273" s="284"/>
      <c r="C273" s="295">
        <v>400</v>
      </c>
      <c r="D273" s="284"/>
      <c r="E273" s="211" t="s">
        <v>317</v>
      </c>
      <c r="F273" s="294" t="s">
        <v>683</v>
      </c>
      <c r="G273" s="284"/>
    </row>
    <row r="274" spans="1:7">
      <c r="A274" s="294" t="s">
        <v>854</v>
      </c>
      <c r="B274" s="284"/>
      <c r="C274" s="295">
        <v>50</v>
      </c>
      <c r="D274" s="284"/>
      <c r="E274" s="211" t="s">
        <v>317</v>
      </c>
      <c r="F274" s="294" t="s">
        <v>638</v>
      </c>
      <c r="G274" s="284"/>
    </row>
    <row r="275" spans="1:7">
      <c r="A275" s="294" t="s">
        <v>855</v>
      </c>
      <c r="B275" s="284"/>
      <c r="C275" s="295">
        <v>126</v>
      </c>
      <c r="D275" s="284"/>
      <c r="E275" s="211" t="s">
        <v>702</v>
      </c>
      <c r="F275" s="294" t="s">
        <v>648</v>
      </c>
      <c r="G275" s="284"/>
    </row>
    <row r="276" spans="1:7">
      <c r="A276" s="294" t="s">
        <v>856</v>
      </c>
      <c r="B276" s="284"/>
      <c r="C276" s="295">
        <v>324</v>
      </c>
      <c r="D276" s="284"/>
      <c r="E276" s="211" t="s">
        <v>187</v>
      </c>
      <c r="F276" s="294" t="s">
        <v>720</v>
      </c>
      <c r="G276" s="284"/>
    </row>
    <row r="277" spans="1:7">
      <c r="A277" s="294" t="s">
        <v>857</v>
      </c>
      <c r="B277" s="284"/>
      <c r="C277" s="295">
        <v>250</v>
      </c>
      <c r="D277" s="284"/>
      <c r="E277" s="211" t="s">
        <v>187</v>
      </c>
      <c r="F277" s="294" t="s">
        <v>686</v>
      </c>
      <c r="G277" s="284"/>
    </row>
    <row r="278" spans="1:7">
      <c r="A278" s="294" t="s">
        <v>858</v>
      </c>
      <c r="B278" s="284"/>
      <c r="C278" s="295">
        <v>537.20000000000005</v>
      </c>
      <c r="D278" s="284"/>
      <c r="E278" s="211" t="s">
        <v>724</v>
      </c>
      <c r="F278" s="294" t="s">
        <v>679</v>
      </c>
      <c r="G278" s="284"/>
    </row>
    <row r="279" spans="1:7">
      <c r="A279" s="294" t="s">
        <v>858</v>
      </c>
      <c r="B279" s="284"/>
      <c r="C279" s="295">
        <v>619.20000000000005</v>
      </c>
      <c r="D279" s="284"/>
      <c r="E279" s="211" t="s">
        <v>724</v>
      </c>
      <c r="F279" s="294" t="s">
        <v>725</v>
      </c>
      <c r="G279" s="284"/>
    </row>
    <row r="280" spans="1:7">
      <c r="A280" s="294" t="s">
        <v>859</v>
      </c>
      <c r="B280" s="284"/>
      <c r="C280" s="295">
        <v>60</v>
      </c>
      <c r="D280" s="284"/>
      <c r="E280" s="211" t="s">
        <v>199</v>
      </c>
      <c r="F280" s="294" t="s">
        <v>648</v>
      </c>
      <c r="G280" s="284"/>
    </row>
    <row r="281" spans="1:7">
      <c r="A281" s="294" t="s">
        <v>860</v>
      </c>
      <c r="B281" s="284"/>
      <c r="C281" s="295">
        <v>480</v>
      </c>
      <c r="D281" s="284"/>
      <c r="E281" s="211" t="s">
        <v>347</v>
      </c>
      <c r="F281" s="294" t="s">
        <v>688</v>
      </c>
      <c r="G281" s="284"/>
    </row>
    <row r="282" spans="1:7">
      <c r="A282" s="294" t="s">
        <v>861</v>
      </c>
      <c r="B282" s="284"/>
      <c r="C282" s="295">
        <v>90</v>
      </c>
      <c r="D282" s="284"/>
      <c r="E282" s="211" t="s">
        <v>347</v>
      </c>
      <c r="F282" s="294" t="s">
        <v>730</v>
      </c>
      <c r="G282" s="284"/>
    </row>
    <row r="283" spans="1:7">
      <c r="A283" s="294" t="s">
        <v>862</v>
      </c>
      <c r="B283" s="284"/>
      <c r="C283" s="295">
        <v>90</v>
      </c>
      <c r="D283" s="284"/>
      <c r="E283" s="211" t="s">
        <v>347</v>
      </c>
      <c r="F283" s="294" t="s">
        <v>732</v>
      </c>
      <c r="G283" s="284"/>
    </row>
    <row r="284" spans="1:7">
      <c r="A284" s="294" t="s">
        <v>863</v>
      </c>
      <c r="B284" s="284"/>
      <c r="C284" s="295">
        <v>90</v>
      </c>
      <c r="D284" s="284"/>
      <c r="E284" s="211" t="s">
        <v>347</v>
      </c>
      <c r="F284" s="294" t="s">
        <v>733</v>
      </c>
      <c r="G284" s="284"/>
    </row>
    <row r="285" spans="1:7">
      <c r="A285" s="294" t="s">
        <v>863</v>
      </c>
      <c r="B285" s="284"/>
      <c r="C285" s="295">
        <v>90</v>
      </c>
      <c r="D285" s="284"/>
      <c r="E285" s="211" t="s">
        <v>347</v>
      </c>
      <c r="F285" s="294" t="s">
        <v>664</v>
      </c>
      <c r="G285" s="284"/>
    </row>
    <row r="286" spans="1:7">
      <c r="A286" s="294" t="s">
        <v>863</v>
      </c>
      <c r="B286" s="284"/>
      <c r="C286" s="295">
        <v>90</v>
      </c>
      <c r="D286" s="284"/>
      <c r="E286" s="211" t="s">
        <v>347</v>
      </c>
      <c r="F286" s="294" t="s">
        <v>734</v>
      </c>
      <c r="G286" s="284"/>
    </row>
    <row r="287" spans="1:7">
      <c r="A287" s="294" t="s">
        <v>863</v>
      </c>
      <c r="B287" s="284"/>
      <c r="C287" s="295">
        <v>90</v>
      </c>
      <c r="D287" s="284"/>
      <c r="E287" s="211" t="s">
        <v>347</v>
      </c>
      <c r="F287" s="294" t="s">
        <v>735</v>
      </c>
      <c r="G287" s="284"/>
    </row>
    <row r="288" spans="1:7">
      <c r="A288" s="294" t="s">
        <v>863</v>
      </c>
      <c r="B288" s="284"/>
      <c r="C288" s="295">
        <v>90</v>
      </c>
      <c r="D288" s="284"/>
      <c r="E288" s="211" t="s">
        <v>347</v>
      </c>
      <c r="F288" s="294" t="s">
        <v>736</v>
      </c>
      <c r="G288" s="284"/>
    </row>
    <row r="289" spans="1:7">
      <c r="A289" s="294" t="s">
        <v>863</v>
      </c>
      <c r="B289" s="284"/>
      <c r="C289" s="295">
        <v>90</v>
      </c>
      <c r="D289" s="284"/>
      <c r="E289" s="211" t="s">
        <v>347</v>
      </c>
      <c r="F289" s="294" t="s">
        <v>737</v>
      </c>
      <c r="G289" s="284"/>
    </row>
    <row r="290" spans="1:7">
      <c r="A290" s="294" t="s">
        <v>863</v>
      </c>
      <c r="B290" s="284"/>
      <c r="C290" s="295">
        <v>90</v>
      </c>
      <c r="D290" s="284"/>
      <c r="E290" s="211" t="s">
        <v>347</v>
      </c>
      <c r="F290" s="294" t="s">
        <v>738</v>
      </c>
      <c r="G290" s="284"/>
    </row>
    <row r="291" spans="1:7">
      <c r="A291" s="294" t="s">
        <v>863</v>
      </c>
      <c r="B291" s="284"/>
      <c r="C291" s="295">
        <v>90</v>
      </c>
      <c r="D291" s="284"/>
      <c r="E291" s="211" t="s">
        <v>347</v>
      </c>
      <c r="F291" s="294" t="s">
        <v>739</v>
      </c>
      <c r="G291" s="284"/>
    </row>
    <row r="292" spans="1:7">
      <c r="A292" s="294" t="s">
        <v>863</v>
      </c>
      <c r="B292" s="284"/>
      <c r="C292" s="295">
        <v>90</v>
      </c>
      <c r="D292" s="284"/>
      <c r="E292" s="211" t="s">
        <v>347</v>
      </c>
      <c r="F292" s="294" t="s">
        <v>740</v>
      </c>
      <c r="G292" s="284"/>
    </row>
    <row r="293" spans="1:7">
      <c r="A293" s="294" t="s">
        <v>864</v>
      </c>
      <c r="B293" s="284"/>
      <c r="C293" s="295">
        <v>729.9</v>
      </c>
      <c r="D293" s="284"/>
      <c r="E293" s="211" t="s">
        <v>347</v>
      </c>
      <c r="F293" s="294" t="s">
        <v>600</v>
      </c>
      <c r="G293" s="284"/>
    </row>
    <row r="294" spans="1:7">
      <c r="A294" s="294" t="s">
        <v>864</v>
      </c>
      <c r="B294" s="284"/>
      <c r="C294" s="295">
        <v>729.9</v>
      </c>
      <c r="D294" s="284"/>
      <c r="E294" s="211" t="s">
        <v>347</v>
      </c>
      <c r="F294" s="294" t="s">
        <v>661</v>
      </c>
      <c r="G294" s="284"/>
    </row>
    <row r="295" spans="1:7">
      <c r="A295" s="294" t="s">
        <v>864</v>
      </c>
      <c r="B295" s="284"/>
      <c r="C295" s="295">
        <v>729.9</v>
      </c>
      <c r="D295" s="284"/>
      <c r="E295" s="211" t="s">
        <v>347</v>
      </c>
      <c r="F295" s="294" t="s">
        <v>742</v>
      </c>
      <c r="G295" s="284"/>
    </row>
    <row r="296" spans="1:7">
      <c r="A296" s="294" t="s">
        <v>865</v>
      </c>
      <c r="B296" s="284"/>
      <c r="C296" s="295">
        <v>90</v>
      </c>
      <c r="D296" s="284"/>
      <c r="E296" s="211" t="s">
        <v>493</v>
      </c>
      <c r="F296" s="294" t="s">
        <v>675</v>
      </c>
      <c r="G296" s="284"/>
    </row>
    <row r="297" spans="1:7">
      <c r="A297" s="294" t="s">
        <v>866</v>
      </c>
      <c r="B297" s="284"/>
      <c r="C297" s="295">
        <v>90</v>
      </c>
      <c r="D297" s="284"/>
      <c r="E297" s="211" t="s">
        <v>493</v>
      </c>
      <c r="F297" s="294" t="s">
        <v>745</v>
      </c>
      <c r="G297" s="284"/>
    </row>
    <row r="298" spans="1:7">
      <c r="A298" s="294" t="s">
        <v>866</v>
      </c>
      <c r="B298" s="284"/>
      <c r="C298" s="295">
        <v>90</v>
      </c>
      <c r="D298" s="284"/>
      <c r="E298" s="211" t="s">
        <v>493</v>
      </c>
      <c r="F298" s="294" t="s">
        <v>746</v>
      </c>
      <c r="G298" s="284"/>
    </row>
    <row r="299" spans="1:7">
      <c r="A299" s="294" t="s">
        <v>866</v>
      </c>
      <c r="B299" s="284"/>
      <c r="C299" s="295">
        <v>90</v>
      </c>
      <c r="D299" s="284"/>
      <c r="E299" s="211" t="s">
        <v>493</v>
      </c>
      <c r="F299" s="294" t="s">
        <v>747</v>
      </c>
      <c r="G299" s="284"/>
    </row>
    <row r="300" spans="1:7">
      <c r="A300" s="294" t="s">
        <v>866</v>
      </c>
      <c r="B300" s="284"/>
      <c r="C300" s="295">
        <v>90</v>
      </c>
      <c r="D300" s="284"/>
      <c r="E300" s="211" t="s">
        <v>493</v>
      </c>
      <c r="F300" s="294" t="s">
        <v>748</v>
      </c>
      <c r="G300" s="284"/>
    </row>
    <row r="301" spans="1:7">
      <c r="A301" s="294" t="s">
        <v>866</v>
      </c>
      <c r="B301" s="284"/>
      <c r="C301" s="295">
        <v>90</v>
      </c>
      <c r="D301" s="284"/>
      <c r="E301" s="211" t="s">
        <v>493</v>
      </c>
      <c r="F301" s="294" t="s">
        <v>749</v>
      </c>
      <c r="G301" s="284"/>
    </row>
    <row r="302" spans="1:7">
      <c r="A302" s="294" t="s">
        <v>866</v>
      </c>
      <c r="B302" s="284"/>
      <c r="C302" s="295">
        <v>90</v>
      </c>
      <c r="D302" s="284"/>
      <c r="E302" s="211" t="s">
        <v>493</v>
      </c>
      <c r="F302" s="294" t="s">
        <v>750</v>
      </c>
      <c r="G302" s="284"/>
    </row>
    <row r="303" spans="1:7">
      <c r="A303" s="294" t="s">
        <v>866</v>
      </c>
      <c r="B303" s="284"/>
      <c r="C303" s="295">
        <v>90</v>
      </c>
      <c r="D303" s="284"/>
      <c r="E303" s="211" t="s">
        <v>493</v>
      </c>
      <c r="F303" s="294" t="s">
        <v>720</v>
      </c>
      <c r="G303" s="284"/>
    </row>
    <row r="304" spans="1:7">
      <c r="A304" s="294" t="s">
        <v>866</v>
      </c>
      <c r="B304" s="284"/>
      <c r="C304" s="295">
        <v>90</v>
      </c>
      <c r="D304" s="284"/>
      <c r="E304" s="211" t="s">
        <v>493</v>
      </c>
      <c r="F304" s="294" t="s">
        <v>751</v>
      </c>
      <c r="G304" s="284"/>
    </row>
    <row r="305" spans="1:7">
      <c r="A305" s="294" t="s">
        <v>866</v>
      </c>
      <c r="B305" s="284"/>
      <c r="C305" s="295">
        <v>90</v>
      </c>
      <c r="D305" s="284"/>
      <c r="E305" s="211" t="s">
        <v>493</v>
      </c>
      <c r="F305" s="294" t="s">
        <v>752</v>
      </c>
      <c r="G305" s="284"/>
    </row>
    <row r="306" spans="1:7">
      <c r="A306" s="294" t="s">
        <v>866</v>
      </c>
      <c r="B306" s="284"/>
      <c r="C306" s="295">
        <v>90</v>
      </c>
      <c r="D306" s="284"/>
      <c r="E306" s="211" t="s">
        <v>493</v>
      </c>
      <c r="F306" s="294" t="s">
        <v>753</v>
      </c>
      <c r="G306" s="284"/>
    </row>
    <row r="307" spans="1:7">
      <c r="A307" s="294" t="s">
        <v>866</v>
      </c>
      <c r="B307" s="284"/>
      <c r="C307" s="295">
        <v>90</v>
      </c>
      <c r="D307" s="284"/>
      <c r="E307" s="211" t="s">
        <v>493</v>
      </c>
      <c r="F307" s="294" t="s">
        <v>703</v>
      </c>
      <c r="G307" s="284"/>
    </row>
    <row r="308" spans="1:7">
      <c r="A308" s="294" t="s">
        <v>867</v>
      </c>
      <c r="B308" s="284"/>
      <c r="C308" s="295">
        <v>236</v>
      </c>
      <c r="D308" s="284"/>
      <c r="E308" s="211" t="s">
        <v>179</v>
      </c>
      <c r="F308" s="294" t="s">
        <v>610</v>
      </c>
      <c r="G308" s="284"/>
    </row>
    <row r="309" spans="1:7">
      <c r="A309" s="294" t="s">
        <v>868</v>
      </c>
      <c r="B309" s="284"/>
      <c r="C309" s="295">
        <v>40</v>
      </c>
      <c r="D309" s="284"/>
      <c r="E309" s="211" t="s">
        <v>184</v>
      </c>
      <c r="F309" s="294" t="s">
        <v>745</v>
      </c>
      <c r="G309" s="284"/>
    </row>
    <row r="310" spans="1:7">
      <c r="A310" s="294" t="s">
        <v>869</v>
      </c>
      <c r="B310" s="284"/>
      <c r="C310" s="295">
        <v>742.44</v>
      </c>
      <c r="D310" s="284"/>
      <c r="E310" s="211" t="s">
        <v>184</v>
      </c>
      <c r="F310" s="294" t="s">
        <v>660</v>
      </c>
      <c r="G310" s="284"/>
    </row>
    <row r="311" spans="1:7">
      <c r="A311" s="294" t="s">
        <v>870</v>
      </c>
      <c r="B311" s="284"/>
      <c r="C311" s="295">
        <v>742.44</v>
      </c>
      <c r="D311" s="284"/>
      <c r="E311" s="211" t="s">
        <v>184</v>
      </c>
      <c r="F311" s="294" t="s">
        <v>661</v>
      </c>
      <c r="G311" s="284"/>
    </row>
    <row r="312" spans="1:7">
      <c r="A312" s="294" t="s">
        <v>871</v>
      </c>
      <c r="B312" s="284"/>
      <c r="C312" s="295">
        <v>90</v>
      </c>
      <c r="D312" s="284"/>
      <c r="E312" s="211" t="s">
        <v>724</v>
      </c>
      <c r="F312" s="294" t="s">
        <v>634</v>
      </c>
      <c r="G312" s="284"/>
    </row>
    <row r="313" spans="1:7">
      <c r="A313" s="294" t="s">
        <v>871</v>
      </c>
      <c r="B313" s="284"/>
      <c r="C313" s="295">
        <v>90</v>
      </c>
      <c r="D313" s="284"/>
      <c r="E313" s="211" t="s">
        <v>724</v>
      </c>
      <c r="F313" s="294" t="s">
        <v>770</v>
      </c>
      <c r="G313" s="284"/>
    </row>
    <row r="314" spans="1:7">
      <c r="A314" s="294" t="s">
        <v>871</v>
      </c>
      <c r="B314" s="284"/>
      <c r="C314" s="295">
        <v>90</v>
      </c>
      <c r="D314" s="284"/>
      <c r="E314" s="211" t="s">
        <v>724</v>
      </c>
      <c r="F314" s="294" t="s">
        <v>771</v>
      </c>
      <c r="G314" s="284"/>
    </row>
    <row r="315" spans="1:7">
      <c r="A315" s="294" t="s">
        <v>871</v>
      </c>
      <c r="B315" s="284"/>
      <c r="C315" s="295">
        <v>90</v>
      </c>
      <c r="D315" s="284"/>
      <c r="E315" s="211" t="s">
        <v>724</v>
      </c>
      <c r="F315" s="294" t="s">
        <v>761</v>
      </c>
      <c r="G315" s="284"/>
    </row>
    <row r="316" spans="1:7">
      <c r="A316" s="294" t="s">
        <v>871</v>
      </c>
      <c r="B316" s="284"/>
      <c r="C316" s="295">
        <v>90</v>
      </c>
      <c r="D316" s="284"/>
      <c r="E316" s="211" t="s">
        <v>724</v>
      </c>
      <c r="F316" s="294" t="s">
        <v>772</v>
      </c>
      <c r="G316" s="284"/>
    </row>
    <row r="317" spans="1:7">
      <c r="A317" s="294" t="s">
        <v>871</v>
      </c>
      <c r="B317" s="284"/>
      <c r="C317" s="295">
        <v>90</v>
      </c>
      <c r="D317" s="284"/>
      <c r="E317" s="211" t="s">
        <v>724</v>
      </c>
      <c r="F317" s="294" t="s">
        <v>773</v>
      </c>
      <c r="G317" s="284"/>
    </row>
    <row r="318" spans="1:7">
      <c r="A318" s="294" t="s">
        <v>871</v>
      </c>
      <c r="B318" s="284"/>
      <c r="C318" s="295">
        <v>90</v>
      </c>
      <c r="D318" s="284"/>
      <c r="E318" s="211" t="s">
        <v>724</v>
      </c>
      <c r="F318" s="294" t="s">
        <v>774</v>
      </c>
      <c r="G318" s="284"/>
    </row>
    <row r="319" spans="1:7">
      <c r="A319" s="294" t="s">
        <v>871</v>
      </c>
      <c r="B319" s="284"/>
      <c r="C319" s="295">
        <v>90</v>
      </c>
      <c r="D319" s="284"/>
      <c r="E319" s="211" t="s">
        <v>724</v>
      </c>
      <c r="F319" s="294" t="s">
        <v>775</v>
      </c>
      <c r="G319" s="284"/>
    </row>
    <row r="320" spans="1:7">
      <c r="A320" s="294" t="s">
        <v>871</v>
      </c>
      <c r="B320" s="284"/>
      <c r="C320" s="295">
        <v>90</v>
      </c>
      <c r="D320" s="284"/>
      <c r="E320" s="211" t="s">
        <v>724</v>
      </c>
      <c r="F320" s="294" t="s">
        <v>776</v>
      </c>
      <c r="G320" s="284"/>
    </row>
    <row r="321" spans="1:7">
      <c r="A321" s="294" t="s">
        <v>872</v>
      </c>
      <c r="B321" s="284"/>
      <c r="C321" s="295">
        <v>90</v>
      </c>
      <c r="D321" s="284"/>
      <c r="E321" s="211" t="s">
        <v>724</v>
      </c>
      <c r="F321" s="294" t="s">
        <v>777</v>
      </c>
      <c r="G321" s="284"/>
    </row>
    <row r="322" spans="1:7">
      <c r="A322" s="294" t="s">
        <v>873</v>
      </c>
      <c r="B322" s="284"/>
      <c r="C322" s="295">
        <v>486.9</v>
      </c>
      <c r="D322" s="284"/>
      <c r="E322" s="211" t="s">
        <v>350</v>
      </c>
      <c r="F322" s="294" t="s">
        <v>640</v>
      </c>
      <c r="G322" s="284"/>
    </row>
    <row r="323" spans="1:7">
      <c r="A323" s="294" t="s">
        <v>874</v>
      </c>
      <c r="B323" s="284"/>
      <c r="C323" s="295">
        <v>439.8</v>
      </c>
      <c r="D323" s="284"/>
      <c r="E323" s="211" t="s">
        <v>208</v>
      </c>
      <c r="F323" s="294" t="s">
        <v>745</v>
      </c>
      <c r="G323" s="284"/>
    </row>
    <row r="324" spans="1:7">
      <c r="A324" s="294" t="s">
        <v>875</v>
      </c>
      <c r="B324" s="284"/>
      <c r="C324" s="295">
        <v>100</v>
      </c>
      <c r="D324" s="284"/>
      <c r="E324" s="211" t="s">
        <v>350</v>
      </c>
      <c r="F324" s="294" t="s">
        <v>638</v>
      </c>
      <c r="G324" s="284"/>
    </row>
    <row r="325" spans="1:7">
      <c r="A325" s="294" t="s">
        <v>876</v>
      </c>
      <c r="B325" s="284"/>
      <c r="C325" s="295">
        <v>465</v>
      </c>
      <c r="D325" s="284"/>
      <c r="E325" s="211" t="s">
        <v>201</v>
      </c>
      <c r="F325" s="294" t="s">
        <v>660</v>
      </c>
      <c r="G325" s="284"/>
    </row>
    <row r="326" spans="1:7">
      <c r="A326" s="294" t="s">
        <v>877</v>
      </c>
      <c r="B326" s="284"/>
      <c r="C326" s="295">
        <v>465</v>
      </c>
      <c r="D326" s="284"/>
      <c r="E326" s="211" t="s">
        <v>201</v>
      </c>
      <c r="F326" s="294" t="s">
        <v>661</v>
      </c>
      <c r="G326" s="284"/>
    </row>
    <row r="327" spans="1:7">
      <c r="A327" s="294" t="s">
        <v>878</v>
      </c>
      <c r="B327" s="284"/>
      <c r="C327" s="295">
        <v>90</v>
      </c>
      <c r="D327" s="284"/>
      <c r="E327" s="211" t="s">
        <v>468</v>
      </c>
      <c r="F327" s="294" t="s">
        <v>799</v>
      </c>
      <c r="G327" s="284"/>
    </row>
    <row r="328" spans="1:7">
      <c r="A328" s="294" t="s">
        <v>878</v>
      </c>
      <c r="B328" s="284"/>
      <c r="C328" s="295">
        <v>84</v>
      </c>
      <c r="D328" s="284"/>
      <c r="E328" s="211" t="s">
        <v>468</v>
      </c>
      <c r="F328" s="294" t="s">
        <v>790</v>
      </c>
      <c r="G328" s="284"/>
    </row>
    <row r="329" spans="1:7">
      <c r="A329" s="294" t="s">
        <v>878</v>
      </c>
      <c r="B329" s="284"/>
      <c r="C329" s="295">
        <v>90</v>
      </c>
      <c r="D329" s="284"/>
      <c r="E329" s="211" t="s">
        <v>468</v>
      </c>
      <c r="F329" s="294" t="s">
        <v>801</v>
      </c>
      <c r="G329" s="284"/>
    </row>
    <row r="330" spans="1:7">
      <c r="A330" s="294" t="s">
        <v>878</v>
      </c>
      <c r="B330" s="284"/>
      <c r="C330" s="295">
        <v>90</v>
      </c>
      <c r="D330" s="284"/>
      <c r="E330" s="211" t="s">
        <v>468</v>
      </c>
      <c r="F330" s="294" t="s">
        <v>802</v>
      </c>
      <c r="G330" s="284"/>
    </row>
    <row r="331" spans="1:7">
      <c r="A331" s="294" t="s">
        <v>878</v>
      </c>
      <c r="B331" s="284"/>
      <c r="C331" s="295">
        <v>90</v>
      </c>
      <c r="D331" s="284"/>
      <c r="E331" s="211" t="s">
        <v>468</v>
      </c>
      <c r="F331" s="294" t="s">
        <v>803</v>
      </c>
      <c r="G331" s="284"/>
    </row>
    <row r="332" spans="1:7">
      <c r="A332" s="294" t="s">
        <v>878</v>
      </c>
      <c r="B332" s="284"/>
      <c r="C332" s="295">
        <v>90</v>
      </c>
      <c r="D332" s="284"/>
      <c r="E332" s="211" t="s">
        <v>468</v>
      </c>
      <c r="F332" s="294" t="s">
        <v>804</v>
      </c>
      <c r="G332" s="284"/>
    </row>
    <row r="333" spans="1:7">
      <c r="A333" s="294" t="s">
        <v>878</v>
      </c>
      <c r="B333" s="284"/>
      <c r="C333" s="295">
        <v>84</v>
      </c>
      <c r="D333" s="284"/>
      <c r="E333" s="211" t="s">
        <v>468</v>
      </c>
      <c r="F333" s="294" t="s">
        <v>805</v>
      </c>
      <c r="G333" s="284"/>
    </row>
    <row r="334" spans="1:7">
      <c r="A334" s="294" t="s">
        <v>878</v>
      </c>
      <c r="B334" s="284"/>
      <c r="C334" s="295">
        <v>90</v>
      </c>
      <c r="D334" s="284"/>
      <c r="E334" s="211" t="s">
        <v>468</v>
      </c>
      <c r="F334" s="294" t="s">
        <v>806</v>
      </c>
      <c r="G334" s="284"/>
    </row>
    <row r="335" spans="1:7">
      <c r="A335" s="294" t="s">
        <v>878</v>
      </c>
      <c r="B335" s="284"/>
      <c r="C335" s="295">
        <v>90</v>
      </c>
      <c r="D335" s="284"/>
      <c r="E335" s="211" t="s">
        <v>468</v>
      </c>
      <c r="F335" s="294" t="s">
        <v>789</v>
      </c>
      <c r="G335" s="284"/>
    </row>
    <row r="336" spans="1:7">
      <c r="A336" s="294" t="s">
        <v>878</v>
      </c>
      <c r="B336" s="284"/>
      <c r="C336" s="295">
        <v>90</v>
      </c>
      <c r="D336" s="284"/>
      <c r="E336" s="211" t="s">
        <v>468</v>
      </c>
      <c r="F336" s="294" t="s">
        <v>792</v>
      </c>
      <c r="G336" s="284"/>
    </row>
    <row r="337" spans="1:7">
      <c r="A337" s="294" t="s">
        <v>878</v>
      </c>
      <c r="B337" s="284"/>
      <c r="C337" s="295">
        <v>90</v>
      </c>
      <c r="D337" s="284"/>
      <c r="E337" s="211" t="s">
        <v>468</v>
      </c>
      <c r="F337" s="294" t="s">
        <v>793</v>
      </c>
      <c r="G337" s="284"/>
    </row>
    <row r="338" spans="1:7">
      <c r="A338" s="294" t="s">
        <v>878</v>
      </c>
      <c r="B338" s="284"/>
      <c r="C338" s="295">
        <v>154</v>
      </c>
      <c r="D338" s="284"/>
      <c r="E338" s="211" t="s">
        <v>468</v>
      </c>
      <c r="F338" s="294" t="s">
        <v>610</v>
      </c>
      <c r="G338" s="284"/>
    </row>
    <row r="339" spans="1:7">
      <c r="A339" s="294" t="s">
        <v>879</v>
      </c>
      <c r="B339" s="284"/>
      <c r="C339" s="295">
        <v>908</v>
      </c>
      <c r="D339" s="284"/>
      <c r="E339" s="211" t="s">
        <v>317</v>
      </c>
      <c r="F339" s="294" t="s">
        <v>660</v>
      </c>
      <c r="G339" s="284"/>
    </row>
    <row r="340" spans="1:7">
      <c r="A340" s="294" t="s">
        <v>880</v>
      </c>
      <c r="B340" s="284"/>
      <c r="C340" s="295">
        <v>908</v>
      </c>
      <c r="D340" s="284"/>
      <c r="E340" s="211" t="s">
        <v>317</v>
      </c>
      <c r="F340" s="294" t="s">
        <v>661</v>
      </c>
      <c r="G340" s="284"/>
    </row>
    <row r="341" spans="1:7">
      <c r="A341" s="294" t="s">
        <v>881</v>
      </c>
      <c r="B341" s="284"/>
      <c r="C341" s="295">
        <v>603.02</v>
      </c>
      <c r="D341" s="284"/>
      <c r="E341" s="211" t="s">
        <v>810</v>
      </c>
      <c r="F341" s="294" t="s">
        <v>661</v>
      </c>
      <c r="G341" s="284"/>
    </row>
    <row r="342" spans="1:7">
      <c r="A342" s="294" t="s">
        <v>882</v>
      </c>
      <c r="B342" s="284"/>
      <c r="C342" s="295">
        <v>90</v>
      </c>
      <c r="D342" s="284"/>
      <c r="E342" s="211" t="s">
        <v>498</v>
      </c>
      <c r="F342" s="294" t="s">
        <v>813</v>
      </c>
      <c r="G342" s="284"/>
    </row>
    <row r="343" spans="1:7">
      <c r="A343" s="294" t="s">
        <v>883</v>
      </c>
      <c r="B343" s="284"/>
      <c r="C343" s="295">
        <v>90</v>
      </c>
      <c r="D343" s="284"/>
      <c r="E343" s="211" t="s">
        <v>295</v>
      </c>
      <c r="F343" s="294" t="s">
        <v>821</v>
      </c>
      <c r="G343" s="284"/>
    </row>
    <row r="344" spans="1:7">
      <c r="A344" s="294" t="s">
        <v>884</v>
      </c>
      <c r="B344" s="284"/>
      <c r="C344" s="295">
        <v>90</v>
      </c>
      <c r="D344" s="284"/>
      <c r="E344" s="211" t="s">
        <v>295</v>
      </c>
      <c r="F344" s="294" t="s">
        <v>823</v>
      </c>
      <c r="G344" s="284"/>
    </row>
    <row r="345" spans="1:7">
      <c r="A345" s="294" t="s">
        <v>884</v>
      </c>
      <c r="B345" s="284"/>
      <c r="C345" s="295">
        <v>90</v>
      </c>
      <c r="D345" s="284"/>
      <c r="E345" s="211" t="s">
        <v>295</v>
      </c>
      <c r="F345" s="294" t="s">
        <v>824</v>
      </c>
      <c r="G345" s="284"/>
    </row>
    <row r="346" spans="1:7">
      <c r="A346" s="294" t="s">
        <v>884</v>
      </c>
      <c r="B346" s="284"/>
      <c r="C346" s="295">
        <v>90</v>
      </c>
      <c r="D346" s="284"/>
      <c r="E346" s="211" t="s">
        <v>295</v>
      </c>
      <c r="F346" s="294" t="s">
        <v>825</v>
      </c>
      <c r="G346" s="284"/>
    </row>
    <row r="347" spans="1:7">
      <c r="A347" s="294" t="s">
        <v>884</v>
      </c>
      <c r="B347" s="284"/>
      <c r="C347" s="295">
        <v>90</v>
      </c>
      <c r="D347" s="284"/>
      <c r="E347" s="211" t="s">
        <v>295</v>
      </c>
      <c r="F347" s="294" t="s">
        <v>826</v>
      </c>
      <c r="G347" s="284"/>
    </row>
    <row r="348" spans="1:7">
      <c r="A348" s="294" t="s">
        <v>884</v>
      </c>
      <c r="B348" s="284"/>
      <c r="C348" s="295">
        <v>90</v>
      </c>
      <c r="D348" s="284"/>
      <c r="E348" s="211" t="s">
        <v>295</v>
      </c>
      <c r="F348" s="294" t="s">
        <v>827</v>
      </c>
      <c r="G348" s="284"/>
    </row>
    <row r="349" spans="1:7">
      <c r="A349" s="294" t="s">
        <v>884</v>
      </c>
      <c r="B349" s="284"/>
      <c r="C349" s="295">
        <v>90</v>
      </c>
      <c r="D349" s="284"/>
      <c r="E349" s="211" t="s">
        <v>295</v>
      </c>
      <c r="F349" s="294" t="s">
        <v>828</v>
      </c>
      <c r="G349" s="284"/>
    </row>
    <row r="350" spans="1:7">
      <c r="A350" s="294" t="s">
        <v>884</v>
      </c>
      <c r="B350" s="284"/>
      <c r="C350" s="295">
        <v>90</v>
      </c>
      <c r="D350" s="284"/>
      <c r="E350" s="211" t="s">
        <v>295</v>
      </c>
      <c r="F350" s="294" t="s">
        <v>829</v>
      </c>
      <c r="G350" s="284"/>
    </row>
    <row r="351" spans="1:7">
      <c r="A351" s="294" t="s">
        <v>884</v>
      </c>
      <c r="B351" s="284"/>
      <c r="C351" s="295">
        <v>90</v>
      </c>
      <c r="D351" s="284"/>
      <c r="E351" s="211" t="s">
        <v>295</v>
      </c>
      <c r="F351" s="294" t="s">
        <v>830</v>
      </c>
      <c r="G351" s="284"/>
    </row>
    <row r="352" spans="1:7">
      <c r="A352" s="294" t="s">
        <v>884</v>
      </c>
      <c r="B352" s="284"/>
      <c r="C352" s="295">
        <v>90</v>
      </c>
      <c r="D352" s="284"/>
      <c r="E352" s="211" t="s">
        <v>295</v>
      </c>
      <c r="F352" s="294" t="s">
        <v>831</v>
      </c>
      <c r="G352" s="284"/>
    </row>
    <row r="353" spans="1:7">
      <c r="A353" s="294" t="s">
        <v>885</v>
      </c>
      <c r="B353" s="284"/>
      <c r="C353" s="295">
        <v>45</v>
      </c>
      <c r="D353" s="284"/>
      <c r="E353" s="211" t="s">
        <v>344</v>
      </c>
      <c r="F353" s="294" t="s">
        <v>659</v>
      </c>
      <c r="G353" s="284"/>
    </row>
    <row r="354" spans="1:7">
      <c r="A354" s="294" t="s">
        <v>885</v>
      </c>
      <c r="B354" s="284"/>
      <c r="C354" s="295">
        <v>45</v>
      </c>
      <c r="D354" s="284"/>
      <c r="E354" s="211" t="s">
        <v>344</v>
      </c>
      <c r="F354" s="294" t="s">
        <v>837</v>
      </c>
      <c r="G354" s="284"/>
    </row>
    <row r="355" spans="1:7">
      <c r="A355" s="294" t="s">
        <v>885</v>
      </c>
      <c r="B355" s="284"/>
      <c r="C355" s="295">
        <v>45</v>
      </c>
      <c r="D355" s="284"/>
      <c r="E355" s="211" t="s">
        <v>344</v>
      </c>
      <c r="F355" s="294" t="s">
        <v>681</v>
      </c>
      <c r="G355" s="284"/>
    </row>
    <row r="356" spans="1:7">
      <c r="A356" s="294" t="s">
        <v>885</v>
      </c>
      <c r="B356" s="284"/>
      <c r="C356" s="295">
        <v>45</v>
      </c>
      <c r="D356" s="284"/>
      <c r="E356" s="211" t="s">
        <v>344</v>
      </c>
      <c r="F356" s="294" t="s">
        <v>671</v>
      </c>
      <c r="G356" s="284"/>
    </row>
    <row r="357" spans="1:7">
      <c r="A357" s="294" t="s">
        <v>885</v>
      </c>
      <c r="B357" s="284"/>
      <c r="C357" s="295">
        <v>45</v>
      </c>
      <c r="D357" s="284"/>
      <c r="E357" s="211" t="s">
        <v>344</v>
      </c>
      <c r="F357" s="294" t="s">
        <v>686</v>
      </c>
      <c r="G357" s="284"/>
    </row>
    <row r="358" spans="1:7">
      <c r="A358" s="294" t="s">
        <v>885</v>
      </c>
      <c r="B358" s="284"/>
      <c r="C358" s="295">
        <v>90</v>
      </c>
      <c r="D358" s="284"/>
      <c r="E358" s="211" t="s">
        <v>344</v>
      </c>
      <c r="F358" s="294" t="s">
        <v>832</v>
      </c>
      <c r="G358" s="284"/>
    </row>
    <row r="359" spans="1:7">
      <c r="A359" s="294" t="s">
        <v>885</v>
      </c>
      <c r="B359" s="284"/>
      <c r="C359" s="295">
        <v>45</v>
      </c>
      <c r="D359" s="284"/>
      <c r="E359" s="211" t="s">
        <v>344</v>
      </c>
      <c r="F359" s="294" t="s">
        <v>610</v>
      </c>
      <c r="G359" s="284"/>
    </row>
    <row r="360" spans="1:7">
      <c r="A360" s="294" t="s">
        <v>885</v>
      </c>
      <c r="B360" s="284"/>
      <c r="C360" s="295">
        <v>90</v>
      </c>
      <c r="D360" s="284"/>
      <c r="E360" s="211" t="s">
        <v>344</v>
      </c>
      <c r="F360" s="294" t="s">
        <v>737</v>
      </c>
      <c r="G360" s="284"/>
    </row>
    <row r="361" spans="1:7">
      <c r="A361" s="294" t="s">
        <v>885</v>
      </c>
      <c r="B361" s="284"/>
      <c r="C361" s="295">
        <v>90</v>
      </c>
      <c r="D361" s="284"/>
      <c r="E361" s="211" t="s">
        <v>344</v>
      </c>
      <c r="F361" s="294" t="s">
        <v>838</v>
      </c>
      <c r="G361" s="284"/>
    </row>
    <row r="362" spans="1:7">
      <c r="A362" s="294" t="s">
        <v>885</v>
      </c>
      <c r="B362" s="284"/>
      <c r="C362" s="295">
        <v>90</v>
      </c>
      <c r="D362" s="284"/>
      <c r="E362" s="211" t="s">
        <v>344</v>
      </c>
      <c r="F362" s="294" t="s">
        <v>839</v>
      </c>
      <c r="G362" s="284"/>
    </row>
    <row r="363" spans="1:7">
      <c r="A363" s="294" t="s">
        <v>886</v>
      </c>
      <c r="B363" s="284"/>
      <c r="C363" s="295">
        <v>45</v>
      </c>
      <c r="D363" s="284"/>
      <c r="E363" s="211" t="s">
        <v>199</v>
      </c>
      <c r="F363" s="294" t="s">
        <v>660</v>
      </c>
      <c r="G363" s="284"/>
    </row>
    <row r="364" spans="1:7">
      <c r="A364" s="294" t="s">
        <v>886</v>
      </c>
      <c r="B364" s="284"/>
      <c r="C364" s="295">
        <v>45</v>
      </c>
      <c r="D364" s="284"/>
      <c r="E364" s="211" t="s">
        <v>199</v>
      </c>
      <c r="F364" s="294" t="s">
        <v>661</v>
      </c>
      <c r="G364" s="284"/>
    </row>
    <row r="365" spans="1:7">
      <c r="A365" s="294" t="s">
        <v>856</v>
      </c>
      <c r="B365" s="284"/>
      <c r="C365" s="295">
        <v>324</v>
      </c>
      <c r="D365" s="284"/>
      <c r="E365" s="211" t="s">
        <v>187</v>
      </c>
      <c r="F365" s="294" t="s">
        <v>840</v>
      </c>
      <c r="G365" s="284"/>
    </row>
    <row r="366" spans="1:7">
      <c r="A366" s="296"/>
      <c r="B366" s="284"/>
      <c r="C366" s="297">
        <v>22159.1</v>
      </c>
      <c r="D366" s="284"/>
      <c r="E366" s="212"/>
      <c r="F366" s="296"/>
      <c r="G366" s="284"/>
    </row>
    <row r="367" spans="1:7">
      <c r="A367" s="288"/>
      <c r="B367" s="288"/>
      <c r="C367" s="288"/>
      <c r="D367" s="288"/>
      <c r="E367" s="288"/>
      <c r="F367" s="288"/>
      <c r="G367" s="288"/>
    </row>
    <row r="368" spans="1:7" ht="25.5">
      <c r="A368" s="298" t="s">
        <v>172</v>
      </c>
      <c r="B368" s="284"/>
      <c r="C368" s="298" t="s">
        <v>173</v>
      </c>
      <c r="D368" s="284"/>
      <c r="E368" s="210" t="s">
        <v>174</v>
      </c>
      <c r="F368" s="298" t="s">
        <v>175</v>
      </c>
      <c r="G368" s="284"/>
    </row>
    <row r="369" spans="1:7">
      <c r="A369" s="294" t="s">
        <v>887</v>
      </c>
      <c r="B369" s="284"/>
      <c r="C369" s="295">
        <v>35</v>
      </c>
      <c r="D369" s="284"/>
      <c r="E369" s="211" t="s">
        <v>612</v>
      </c>
      <c r="F369" s="294" t="s">
        <v>621</v>
      </c>
      <c r="G369" s="284"/>
    </row>
    <row r="370" spans="1:7">
      <c r="A370" s="294" t="s">
        <v>888</v>
      </c>
      <c r="B370" s="284"/>
      <c r="C370" s="295">
        <v>35</v>
      </c>
      <c r="D370" s="284"/>
      <c r="E370" s="211" t="s">
        <v>616</v>
      </c>
      <c r="F370" s="294" t="s">
        <v>623</v>
      </c>
      <c r="G370" s="284"/>
    </row>
    <row r="371" spans="1:7">
      <c r="A371" s="294" t="s">
        <v>889</v>
      </c>
      <c r="B371" s="284"/>
      <c r="C371" s="295">
        <v>35</v>
      </c>
      <c r="D371" s="284"/>
      <c r="E371" s="211" t="s">
        <v>616</v>
      </c>
      <c r="F371" s="294" t="s">
        <v>626</v>
      </c>
      <c r="G371" s="284"/>
    </row>
    <row r="372" spans="1:7">
      <c r="A372" s="294" t="s">
        <v>890</v>
      </c>
      <c r="B372" s="284"/>
      <c r="C372" s="295">
        <v>10.039999999999999</v>
      </c>
      <c r="D372" s="284"/>
      <c r="E372" s="211" t="s">
        <v>177</v>
      </c>
      <c r="F372" s="294" t="s">
        <v>634</v>
      </c>
      <c r="G372" s="284"/>
    </row>
    <row r="373" spans="1:7">
      <c r="A373" s="294" t="s">
        <v>891</v>
      </c>
      <c r="B373" s="284"/>
      <c r="C373" s="295">
        <v>31</v>
      </c>
      <c r="D373" s="284"/>
      <c r="E373" s="211" t="s">
        <v>211</v>
      </c>
      <c r="F373" s="294" t="s">
        <v>626</v>
      </c>
      <c r="G373" s="284"/>
    </row>
    <row r="374" spans="1:7">
      <c r="A374" s="294" t="s">
        <v>891</v>
      </c>
      <c r="B374" s="284"/>
      <c r="C374" s="295">
        <v>31</v>
      </c>
      <c r="D374" s="284"/>
      <c r="E374" s="211" t="s">
        <v>211</v>
      </c>
      <c r="F374" s="294" t="s">
        <v>679</v>
      </c>
      <c r="G374" s="284"/>
    </row>
    <row r="375" spans="1:7">
      <c r="A375" s="294" t="s">
        <v>892</v>
      </c>
      <c r="B375" s="284"/>
      <c r="C375" s="295">
        <v>35</v>
      </c>
      <c r="D375" s="284"/>
      <c r="E375" s="211" t="s">
        <v>289</v>
      </c>
      <c r="F375" s="294" t="s">
        <v>686</v>
      </c>
      <c r="G375" s="284"/>
    </row>
    <row r="376" spans="1:7">
      <c r="A376" s="294" t="s">
        <v>893</v>
      </c>
      <c r="B376" s="284"/>
      <c r="C376" s="295">
        <v>60</v>
      </c>
      <c r="D376" s="284"/>
      <c r="E376" s="211" t="s">
        <v>317</v>
      </c>
      <c r="F376" s="294" t="s">
        <v>683</v>
      </c>
      <c r="G376" s="284"/>
    </row>
    <row r="377" spans="1:7">
      <c r="A377" s="294" t="s">
        <v>894</v>
      </c>
      <c r="B377" s="284"/>
      <c r="C377" s="295">
        <v>1.63</v>
      </c>
      <c r="D377" s="284"/>
      <c r="E377" s="211" t="s">
        <v>702</v>
      </c>
      <c r="F377" s="294" t="s">
        <v>610</v>
      </c>
      <c r="G377" s="284"/>
    </row>
    <row r="378" spans="1:7">
      <c r="A378" s="294" t="s">
        <v>895</v>
      </c>
      <c r="B378" s="284"/>
      <c r="C378" s="295">
        <v>15</v>
      </c>
      <c r="D378" s="284"/>
      <c r="E378" s="211" t="s">
        <v>702</v>
      </c>
      <c r="F378" s="294" t="s">
        <v>648</v>
      </c>
      <c r="G378" s="284"/>
    </row>
    <row r="379" spans="1:7">
      <c r="A379" s="294" t="s">
        <v>896</v>
      </c>
      <c r="B379" s="284"/>
      <c r="C379" s="295">
        <v>65</v>
      </c>
      <c r="D379" s="284"/>
      <c r="E379" s="211" t="s">
        <v>493</v>
      </c>
      <c r="F379" s="294" t="s">
        <v>710</v>
      </c>
      <c r="G379" s="284"/>
    </row>
    <row r="380" spans="1:7">
      <c r="A380" s="294" t="s">
        <v>897</v>
      </c>
      <c r="B380" s="284"/>
      <c r="C380" s="295">
        <v>60</v>
      </c>
      <c r="D380" s="284"/>
      <c r="E380" s="211" t="s">
        <v>187</v>
      </c>
      <c r="F380" s="294" t="s">
        <v>686</v>
      </c>
      <c r="G380" s="284"/>
    </row>
    <row r="381" spans="1:7">
      <c r="A381" s="294" t="s">
        <v>898</v>
      </c>
      <c r="B381" s="284"/>
      <c r="C381" s="295">
        <v>175.95</v>
      </c>
      <c r="D381" s="284"/>
      <c r="E381" s="211" t="s">
        <v>724</v>
      </c>
      <c r="F381" s="294" t="s">
        <v>899</v>
      </c>
      <c r="G381" s="284"/>
    </row>
    <row r="382" spans="1:7">
      <c r="A382" s="294" t="s">
        <v>900</v>
      </c>
      <c r="B382" s="284"/>
      <c r="C382" s="295">
        <v>29.99</v>
      </c>
      <c r="D382" s="284"/>
      <c r="E382" s="211" t="s">
        <v>347</v>
      </c>
      <c r="F382" s="294" t="s">
        <v>901</v>
      </c>
      <c r="G382" s="284"/>
    </row>
    <row r="383" spans="1:7">
      <c r="A383" s="294" t="s">
        <v>902</v>
      </c>
      <c r="B383" s="284"/>
      <c r="C383" s="295">
        <v>7.47</v>
      </c>
      <c r="D383" s="284"/>
      <c r="E383" s="211" t="s">
        <v>493</v>
      </c>
      <c r="F383" s="294" t="s">
        <v>903</v>
      </c>
      <c r="G383" s="284"/>
    </row>
    <row r="384" spans="1:7">
      <c r="A384" s="294" t="s">
        <v>904</v>
      </c>
      <c r="B384" s="284"/>
      <c r="C384" s="295">
        <v>190.1</v>
      </c>
      <c r="D384" s="284"/>
      <c r="E384" s="211" t="s">
        <v>179</v>
      </c>
      <c r="F384" s="294" t="s">
        <v>610</v>
      </c>
      <c r="G384" s="284"/>
    </row>
    <row r="385" spans="1:7">
      <c r="A385" s="294" t="s">
        <v>905</v>
      </c>
      <c r="B385" s="284"/>
      <c r="C385" s="295">
        <v>19.8</v>
      </c>
      <c r="D385" s="284"/>
      <c r="E385" s="211" t="s">
        <v>468</v>
      </c>
      <c r="F385" s="294" t="s">
        <v>610</v>
      </c>
      <c r="G385" s="284"/>
    </row>
    <row r="386" spans="1:7">
      <c r="A386" s="294" t="s">
        <v>906</v>
      </c>
      <c r="B386" s="284"/>
      <c r="C386" s="295">
        <v>30.67</v>
      </c>
      <c r="D386" s="284"/>
      <c r="E386" s="211" t="s">
        <v>344</v>
      </c>
      <c r="F386" s="294" t="s">
        <v>907</v>
      </c>
      <c r="G386" s="284"/>
    </row>
    <row r="387" spans="1:7">
      <c r="A387" s="296"/>
      <c r="B387" s="284"/>
      <c r="C387" s="297">
        <v>867.64999999999986</v>
      </c>
      <c r="D387" s="284"/>
      <c r="E387" s="212"/>
      <c r="F387" s="296"/>
      <c r="G387" s="284"/>
    </row>
    <row r="388" spans="1:7">
      <c r="A388" s="288"/>
      <c r="B388" s="288"/>
      <c r="C388" s="288"/>
      <c r="D388" s="288"/>
      <c r="E388" s="288"/>
      <c r="F388" s="288"/>
      <c r="G388" s="288"/>
    </row>
    <row r="389" spans="1:7" ht="25.5">
      <c r="A389" s="298" t="s">
        <v>172</v>
      </c>
      <c r="B389" s="284"/>
      <c r="C389" s="298" t="s">
        <v>173</v>
      </c>
      <c r="D389" s="284"/>
      <c r="E389" s="210" t="s">
        <v>174</v>
      </c>
      <c r="F389" s="298" t="s">
        <v>175</v>
      </c>
      <c r="G389" s="284"/>
    </row>
    <row r="390" spans="1:7">
      <c r="A390" s="294" t="s">
        <v>908</v>
      </c>
      <c r="B390" s="284"/>
      <c r="C390" s="295">
        <v>4692.59</v>
      </c>
      <c r="D390" s="284"/>
      <c r="E390" s="211" t="s">
        <v>612</v>
      </c>
      <c r="F390" s="294" t="s">
        <v>909</v>
      </c>
      <c r="G390" s="284"/>
    </row>
    <row r="391" spans="1:7">
      <c r="A391" s="294" t="s">
        <v>910</v>
      </c>
      <c r="B391" s="284"/>
      <c r="C391" s="295">
        <v>8403.7900000000009</v>
      </c>
      <c r="D391" s="284"/>
      <c r="E391" s="211" t="s">
        <v>187</v>
      </c>
      <c r="F391" s="294" t="s">
        <v>909</v>
      </c>
      <c r="G391" s="284"/>
    </row>
    <row r="392" spans="1:7">
      <c r="A392" s="294" t="s">
        <v>911</v>
      </c>
      <c r="B392" s="284"/>
      <c r="C392" s="295">
        <v>8185.62</v>
      </c>
      <c r="D392" s="284"/>
      <c r="E392" s="211" t="s">
        <v>347</v>
      </c>
      <c r="F392" s="294" t="s">
        <v>909</v>
      </c>
      <c r="G392" s="284"/>
    </row>
    <row r="393" spans="1:7">
      <c r="A393" s="296"/>
      <c r="B393" s="284"/>
      <c r="C393" s="297">
        <v>21282</v>
      </c>
      <c r="D393" s="284"/>
      <c r="E393" s="212"/>
      <c r="F393" s="296"/>
      <c r="G393" s="284"/>
    </row>
    <row r="394" spans="1:7">
      <c r="A394" s="288"/>
      <c r="B394" s="288"/>
      <c r="C394" s="288"/>
      <c r="D394" s="288"/>
      <c r="E394" s="288"/>
      <c r="F394" s="288"/>
      <c r="G394" s="288"/>
    </row>
    <row r="395" spans="1:7" ht="25.5">
      <c r="A395" s="298" t="s">
        <v>172</v>
      </c>
      <c r="B395" s="284"/>
      <c r="C395" s="298" t="s">
        <v>173</v>
      </c>
      <c r="D395" s="284"/>
      <c r="E395" s="210" t="s">
        <v>174</v>
      </c>
      <c r="F395" s="298" t="s">
        <v>175</v>
      </c>
      <c r="G395" s="284"/>
    </row>
    <row r="396" spans="1:7">
      <c r="A396" s="294" t="s">
        <v>912</v>
      </c>
      <c r="B396" s="284"/>
      <c r="C396" s="295">
        <v>1347.29</v>
      </c>
      <c r="D396" s="284"/>
      <c r="E396" s="211" t="s">
        <v>392</v>
      </c>
      <c r="F396" s="294" t="s">
        <v>913</v>
      </c>
      <c r="G396" s="284"/>
    </row>
    <row r="397" spans="1:7">
      <c r="A397" s="294" t="s">
        <v>914</v>
      </c>
      <c r="B397" s="284"/>
      <c r="C397" s="295">
        <v>1421.07</v>
      </c>
      <c r="D397" s="284"/>
      <c r="E397" s="211" t="s">
        <v>303</v>
      </c>
      <c r="F397" s="294" t="s">
        <v>913</v>
      </c>
      <c r="G397" s="284"/>
    </row>
    <row r="398" spans="1:7">
      <c r="A398" s="294" t="s">
        <v>915</v>
      </c>
      <c r="B398" s="284"/>
      <c r="C398" s="295">
        <v>1081.06</v>
      </c>
      <c r="D398" s="284"/>
      <c r="E398" s="211" t="s">
        <v>702</v>
      </c>
      <c r="F398" s="294" t="s">
        <v>913</v>
      </c>
      <c r="G398" s="284"/>
    </row>
    <row r="399" spans="1:7">
      <c r="A399" s="294" t="s">
        <v>916</v>
      </c>
      <c r="B399" s="284"/>
      <c r="C399" s="295">
        <v>1204.02</v>
      </c>
      <c r="D399" s="284"/>
      <c r="E399" s="211" t="s">
        <v>917</v>
      </c>
      <c r="F399" s="294" t="s">
        <v>913</v>
      </c>
      <c r="G399" s="284"/>
    </row>
    <row r="400" spans="1:7">
      <c r="A400" s="296"/>
      <c r="B400" s="284"/>
      <c r="C400" s="297">
        <v>5053.4399999999996</v>
      </c>
      <c r="D400" s="284"/>
      <c r="E400" s="212"/>
      <c r="F400" s="296"/>
      <c r="G400" s="284"/>
    </row>
    <row r="401" spans="1:7">
      <c r="A401" s="288"/>
      <c r="B401" s="288"/>
      <c r="C401" s="288"/>
      <c r="D401" s="288"/>
      <c r="E401" s="288"/>
      <c r="F401" s="288"/>
      <c r="G401" s="288"/>
    </row>
    <row r="402" spans="1:7" ht="25.5">
      <c r="A402" s="298" t="s">
        <v>172</v>
      </c>
      <c r="B402" s="284"/>
      <c r="C402" s="298" t="s">
        <v>173</v>
      </c>
      <c r="D402" s="284"/>
      <c r="E402" s="210" t="s">
        <v>174</v>
      </c>
      <c r="F402" s="298" t="s">
        <v>175</v>
      </c>
      <c r="G402" s="284"/>
    </row>
    <row r="403" spans="1:7">
      <c r="A403" s="294" t="s">
        <v>918</v>
      </c>
      <c r="B403" s="284"/>
      <c r="C403" s="295">
        <v>530.66</v>
      </c>
      <c r="D403" s="284"/>
      <c r="E403" s="211" t="s">
        <v>612</v>
      </c>
      <c r="F403" s="294" t="s">
        <v>919</v>
      </c>
      <c r="G403" s="284"/>
    </row>
    <row r="404" spans="1:7">
      <c r="A404" s="294" t="s">
        <v>920</v>
      </c>
      <c r="B404" s="284"/>
      <c r="C404" s="295">
        <v>449.02</v>
      </c>
      <c r="D404" s="284"/>
      <c r="E404" s="211" t="s">
        <v>702</v>
      </c>
      <c r="F404" s="294" t="s">
        <v>919</v>
      </c>
      <c r="G404" s="284"/>
    </row>
    <row r="405" spans="1:7">
      <c r="A405" s="294" t="s">
        <v>921</v>
      </c>
      <c r="B405" s="284"/>
      <c r="C405" s="295">
        <v>326.56</v>
      </c>
      <c r="D405" s="284"/>
      <c r="E405" s="211" t="s">
        <v>917</v>
      </c>
      <c r="F405" s="294" t="s">
        <v>919</v>
      </c>
      <c r="G405" s="284"/>
    </row>
    <row r="406" spans="1:7">
      <c r="A406" s="296"/>
      <c r="B406" s="284"/>
      <c r="C406" s="297">
        <v>1306.24</v>
      </c>
      <c r="D406" s="284"/>
      <c r="E406" s="212"/>
      <c r="F406" s="296"/>
      <c r="G406" s="284"/>
    </row>
    <row r="407" spans="1:7">
      <c r="A407" s="288"/>
      <c r="B407" s="288"/>
      <c r="C407" s="288"/>
      <c r="D407" s="288"/>
      <c r="E407" s="288"/>
      <c r="F407" s="288"/>
      <c r="G407" s="288"/>
    </row>
    <row r="408" spans="1:7" ht="25.5">
      <c r="A408" s="298" t="s">
        <v>172</v>
      </c>
      <c r="B408" s="284"/>
      <c r="C408" s="298" t="s">
        <v>173</v>
      </c>
      <c r="D408" s="284"/>
      <c r="E408" s="210" t="s">
        <v>174</v>
      </c>
      <c r="F408" s="298" t="s">
        <v>175</v>
      </c>
      <c r="G408" s="284"/>
    </row>
    <row r="409" spans="1:7">
      <c r="A409" s="294" t="s">
        <v>922</v>
      </c>
      <c r="B409" s="284"/>
      <c r="C409" s="295">
        <v>3995.24</v>
      </c>
      <c r="D409" s="284"/>
      <c r="E409" s="211" t="s">
        <v>487</v>
      </c>
      <c r="F409" s="294" t="s">
        <v>923</v>
      </c>
      <c r="G409" s="284"/>
    </row>
    <row r="410" spans="1:7">
      <c r="A410" s="294" t="s">
        <v>924</v>
      </c>
      <c r="B410" s="284"/>
      <c r="C410" s="295">
        <v>9947.52</v>
      </c>
      <c r="D410" s="284"/>
      <c r="E410" s="211" t="s">
        <v>917</v>
      </c>
      <c r="F410" s="294" t="s">
        <v>923</v>
      </c>
      <c r="G410" s="284"/>
    </row>
    <row r="411" spans="1:7">
      <c r="A411" s="296"/>
      <c r="B411" s="284"/>
      <c r="C411" s="297">
        <v>13942.76</v>
      </c>
      <c r="D411" s="284"/>
      <c r="E411" s="212"/>
      <c r="F411" s="296"/>
      <c r="G411" s="284"/>
    </row>
    <row r="412" spans="1:7">
      <c r="A412" s="288"/>
      <c r="B412" s="288"/>
      <c r="C412" s="288"/>
      <c r="D412" s="288"/>
      <c r="E412" s="288"/>
      <c r="F412" s="288"/>
      <c r="G412" s="288"/>
    </row>
    <row r="413" spans="1:7" ht="25.5">
      <c r="A413" s="298" t="s">
        <v>172</v>
      </c>
      <c r="B413" s="284"/>
      <c r="C413" s="298" t="s">
        <v>173</v>
      </c>
      <c r="D413" s="284"/>
      <c r="E413" s="210" t="s">
        <v>174</v>
      </c>
      <c r="F413" s="298" t="s">
        <v>175</v>
      </c>
      <c r="G413" s="284"/>
    </row>
    <row r="414" spans="1:7">
      <c r="A414" s="294" t="s">
        <v>925</v>
      </c>
      <c r="B414" s="284"/>
      <c r="C414" s="295">
        <v>2704.3</v>
      </c>
      <c r="D414" s="284"/>
      <c r="E414" s="211" t="s">
        <v>693</v>
      </c>
      <c r="F414" s="294" t="s">
        <v>926</v>
      </c>
      <c r="G414" s="284"/>
    </row>
    <row r="415" spans="1:7">
      <c r="A415" s="294" t="s">
        <v>925</v>
      </c>
      <c r="B415" s="284"/>
      <c r="C415" s="295">
        <v>6.37</v>
      </c>
      <c r="D415" s="284"/>
      <c r="E415" s="211" t="s">
        <v>693</v>
      </c>
      <c r="F415" s="294" t="s">
        <v>926</v>
      </c>
      <c r="G415" s="284"/>
    </row>
    <row r="416" spans="1:7">
      <c r="A416" s="294" t="s">
        <v>925</v>
      </c>
      <c r="B416" s="284"/>
      <c r="C416" s="295">
        <v>20.84</v>
      </c>
      <c r="D416" s="284"/>
      <c r="E416" s="211" t="s">
        <v>693</v>
      </c>
      <c r="F416" s="294" t="s">
        <v>926</v>
      </c>
      <c r="G416" s="284"/>
    </row>
    <row r="417" spans="1:7">
      <c r="A417" s="294" t="s">
        <v>927</v>
      </c>
      <c r="B417" s="284"/>
      <c r="C417" s="295">
        <v>6.37</v>
      </c>
      <c r="D417" s="284"/>
      <c r="E417" s="211" t="s">
        <v>375</v>
      </c>
      <c r="F417" s="294" t="s">
        <v>926</v>
      </c>
      <c r="G417" s="284"/>
    </row>
    <row r="418" spans="1:7">
      <c r="A418" s="294" t="s">
        <v>928</v>
      </c>
      <c r="B418" s="284"/>
      <c r="C418" s="295">
        <v>21.41</v>
      </c>
      <c r="D418" s="284"/>
      <c r="E418" s="211" t="s">
        <v>375</v>
      </c>
      <c r="F418" s="294" t="s">
        <v>926</v>
      </c>
      <c r="G418" s="284"/>
    </row>
    <row r="419" spans="1:7">
      <c r="A419" s="294" t="s">
        <v>928</v>
      </c>
      <c r="B419" s="284"/>
      <c r="C419" s="295">
        <v>2859.43</v>
      </c>
      <c r="D419" s="284"/>
      <c r="E419" s="211" t="s">
        <v>480</v>
      </c>
      <c r="F419" s="294" t="s">
        <v>926</v>
      </c>
      <c r="G419" s="284"/>
    </row>
    <row r="420" spans="1:7">
      <c r="A420" s="294" t="s">
        <v>929</v>
      </c>
      <c r="B420" s="284"/>
      <c r="C420" s="295">
        <v>2939.78</v>
      </c>
      <c r="D420" s="284"/>
      <c r="E420" s="211" t="s">
        <v>195</v>
      </c>
      <c r="F420" s="294" t="s">
        <v>926</v>
      </c>
      <c r="G420" s="284"/>
    </row>
    <row r="421" spans="1:7">
      <c r="A421" s="294" t="s">
        <v>930</v>
      </c>
      <c r="B421" s="284"/>
      <c r="C421" s="295">
        <v>23.02</v>
      </c>
      <c r="D421" s="284"/>
      <c r="E421" s="211" t="s">
        <v>195</v>
      </c>
      <c r="F421" s="294" t="s">
        <v>926</v>
      </c>
      <c r="G421" s="284"/>
    </row>
    <row r="422" spans="1:7">
      <c r="A422" s="294" t="s">
        <v>929</v>
      </c>
      <c r="B422" s="284"/>
      <c r="C422" s="295">
        <v>6.37</v>
      </c>
      <c r="D422" s="284"/>
      <c r="E422" s="211" t="s">
        <v>195</v>
      </c>
      <c r="F422" s="294" t="s">
        <v>926</v>
      </c>
      <c r="G422" s="284"/>
    </row>
    <row r="423" spans="1:7">
      <c r="A423" s="296"/>
      <c r="B423" s="284"/>
      <c r="C423" s="297">
        <v>8587.8900000000012</v>
      </c>
      <c r="D423" s="284"/>
      <c r="E423" s="212"/>
      <c r="F423" s="296"/>
      <c r="G423" s="284"/>
    </row>
    <row r="424" spans="1:7">
      <c r="A424" s="288"/>
      <c r="B424" s="288"/>
      <c r="C424" s="288"/>
      <c r="D424" s="288"/>
      <c r="E424" s="288"/>
      <c r="F424" s="288"/>
      <c r="G424" s="288"/>
    </row>
    <row r="425" spans="1:7" ht="25.5">
      <c r="A425" s="298" t="s">
        <v>172</v>
      </c>
      <c r="B425" s="284"/>
      <c r="C425" s="298" t="s">
        <v>173</v>
      </c>
      <c r="D425" s="284"/>
      <c r="E425" s="210" t="s">
        <v>174</v>
      </c>
      <c r="F425" s="298" t="s">
        <v>175</v>
      </c>
      <c r="G425" s="284"/>
    </row>
    <row r="426" spans="1:7">
      <c r="A426" s="294" t="s">
        <v>931</v>
      </c>
      <c r="B426" s="284"/>
      <c r="C426" s="295">
        <v>130</v>
      </c>
      <c r="D426" s="284"/>
      <c r="E426" s="211" t="s">
        <v>195</v>
      </c>
      <c r="F426" s="294" t="s">
        <v>932</v>
      </c>
      <c r="G426" s="284"/>
    </row>
    <row r="427" spans="1:7">
      <c r="A427" s="294" t="s">
        <v>933</v>
      </c>
      <c r="B427" s="284"/>
      <c r="C427" s="295">
        <v>130</v>
      </c>
      <c r="D427" s="284"/>
      <c r="E427" s="211" t="s">
        <v>214</v>
      </c>
      <c r="F427" s="294" t="s">
        <v>932</v>
      </c>
      <c r="G427" s="284"/>
    </row>
    <row r="428" spans="1:7">
      <c r="A428" s="294" t="s">
        <v>934</v>
      </c>
      <c r="B428" s="284"/>
      <c r="C428" s="295">
        <v>130</v>
      </c>
      <c r="D428" s="284"/>
      <c r="E428" s="211" t="s">
        <v>211</v>
      </c>
      <c r="F428" s="294" t="s">
        <v>932</v>
      </c>
      <c r="G428" s="284"/>
    </row>
    <row r="429" spans="1:7">
      <c r="A429" s="296"/>
      <c r="B429" s="284"/>
      <c r="C429" s="297">
        <v>390</v>
      </c>
      <c r="D429" s="284"/>
      <c r="E429" s="212"/>
      <c r="F429" s="296"/>
      <c r="G429" s="284"/>
    </row>
    <row r="430" spans="1:7">
      <c r="A430" s="288"/>
      <c r="B430" s="288"/>
      <c r="C430" s="288"/>
      <c r="D430" s="288"/>
      <c r="E430" s="288"/>
      <c r="F430" s="288"/>
      <c r="G430" s="288"/>
    </row>
    <row r="431" spans="1:7" ht="25.5">
      <c r="A431" s="298" t="s">
        <v>172</v>
      </c>
      <c r="B431" s="284"/>
      <c r="C431" s="298" t="s">
        <v>173</v>
      </c>
      <c r="D431" s="284"/>
      <c r="E431" s="210" t="s">
        <v>174</v>
      </c>
      <c r="F431" s="298" t="s">
        <v>175</v>
      </c>
      <c r="G431" s="284"/>
    </row>
    <row r="432" spans="1:7">
      <c r="A432" s="294" t="s">
        <v>935</v>
      </c>
      <c r="B432" s="284"/>
      <c r="C432" s="295">
        <v>538.39</v>
      </c>
      <c r="D432" s="284"/>
      <c r="E432" s="211" t="s">
        <v>693</v>
      </c>
      <c r="F432" s="294" t="s">
        <v>936</v>
      </c>
      <c r="G432" s="284"/>
    </row>
    <row r="433" spans="1:7">
      <c r="A433" s="296"/>
      <c r="B433" s="284"/>
      <c r="C433" s="297">
        <v>538.39</v>
      </c>
      <c r="D433" s="284"/>
      <c r="E433" s="212"/>
      <c r="F433" s="296"/>
      <c r="G433" s="284"/>
    </row>
    <row r="434" spans="1:7">
      <c r="A434" s="288"/>
      <c r="B434" s="288"/>
      <c r="C434" s="288"/>
      <c r="D434" s="288"/>
      <c r="E434" s="288"/>
      <c r="F434" s="288"/>
      <c r="G434" s="288"/>
    </row>
    <row r="435" spans="1:7" ht="25.5">
      <c r="A435" s="298" t="s">
        <v>172</v>
      </c>
      <c r="B435" s="284"/>
      <c r="C435" s="298" t="s">
        <v>173</v>
      </c>
      <c r="D435" s="284"/>
      <c r="E435" s="210" t="s">
        <v>174</v>
      </c>
      <c r="F435" s="298" t="s">
        <v>175</v>
      </c>
      <c r="G435" s="284"/>
    </row>
    <row r="436" spans="1:7">
      <c r="A436" s="294" t="s">
        <v>937</v>
      </c>
      <c r="B436" s="284"/>
      <c r="C436" s="295">
        <v>688.68</v>
      </c>
      <c r="D436" s="284"/>
      <c r="E436" s="211" t="s">
        <v>583</v>
      </c>
      <c r="F436" s="294" t="s">
        <v>938</v>
      </c>
      <c r="G436" s="284"/>
    </row>
    <row r="437" spans="1:7">
      <c r="A437" s="296"/>
      <c r="B437" s="284"/>
      <c r="C437" s="297">
        <v>688.68</v>
      </c>
      <c r="D437" s="284"/>
      <c r="E437" s="212"/>
      <c r="F437" s="296"/>
      <c r="G437" s="284"/>
    </row>
    <row r="438" spans="1:7">
      <c r="A438" s="288"/>
      <c r="B438" s="288"/>
      <c r="C438" s="288"/>
      <c r="D438" s="288"/>
      <c r="E438" s="288"/>
      <c r="F438" s="288"/>
      <c r="G438" s="288"/>
    </row>
    <row r="439" spans="1:7" ht="25.5">
      <c r="A439" s="298" t="s">
        <v>172</v>
      </c>
      <c r="B439" s="284"/>
      <c r="C439" s="298" t="s">
        <v>173</v>
      </c>
      <c r="D439" s="284"/>
      <c r="E439" s="210" t="s">
        <v>174</v>
      </c>
      <c r="F439" s="298" t="s">
        <v>175</v>
      </c>
      <c r="G439" s="284"/>
    </row>
    <row r="440" spans="1:7">
      <c r="A440" s="294" t="s">
        <v>939</v>
      </c>
      <c r="B440" s="284"/>
      <c r="C440" s="295">
        <v>2349</v>
      </c>
      <c r="D440" s="284"/>
      <c r="E440" s="211" t="s">
        <v>278</v>
      </c>
      <c r="F440" s="294" t="s">
        <v>940</v>
      </c>
      <c r="G440" s="284"/>
    </row>
    <row r="441" spans="1:7">
      <c r="A441" s="294" t="s">
        <v>941</v>
      </c>
      <c r="B441" s="284"/>
      <c r="C441" s="295">
        <v>2349</v>
      </c>
      <c r="D441" s="284"/>
      <c r="E441" s="211" t="s">
        <v>177</v>
      </c>
      <c r="F441" s="294" t="s">
        <v>942</v>
      </c>
      <c r="G441" s="284"/>
    </row>
    <row r="442" spans="1:7">
      <c r="A442" s="294" t="s">
        <v>943</v>
      </c>
      <c r="B442" s="284"/>
      <c r="C442" s="295">
        <v>4459</v>
      </c>
      <c r="D442" s="284"/>
      <c r="E442" s="211" t="s">
        <v>480</v>
      </c>
      <c r="F442" s="294" t="s">
        <v>944</v>
      </c>
      <c r="G442" s="284"/>
    </row>
    <row r="443" spans="1:7">
      <c r="A443" s="296"/>
      <c r="B443" s="284"/>
      <c r="C443" s="297">
        <v>9157</v>
      </c>
      <c r="D443" s="284"/>
      <c r="E443" s="212"/>
      <c r="F443" s="296"/>
      <c r="G443" s="284"/>
    </row>
    <row r="444" spans="1:7">
      <c r="A444" s="288"/>
      <c r="B444" s="288"/>
      <c r="C444" s="288"/>
      <c r="D444" s="288"/>
      <c r="E444" s="288"/>
      <c r="F444" s="288"/>
      <c r="G444" s="288"/>
    </row>
    <row r="445" spans="1:7" ht="25.5">
      <c r="A445" s="298" t="s">
        <v>172</v>
      </c>
      <c r="B445" s="284"/>
      <c r="C445" s="298" t="s">
        <v>173</v>
      </c>
      <c r="D445" s="284"/>
      <c r="E445" s="210" t="s">
        <v>174</v>
      </c>
      <c r="F445" s="298" t="s">
        <v>175</v>
      </c>
      <c r="G445" s="284"/>
    </row>
    <row r="446" spans="1:7">
      <c r="A446" s="294" t="s">
        <v>945</v>
      </c>
      <c r="B446" s="284"/>
      <c r="C446" s="295">
        <v>807.47</v>
      </c>
      <c r="D446" s="284"/>
      <c r="E446" s="211" t="s">
        <v>184</v>
      </c>
      <c r="F446" s="294" t="s">
        <v>946</v>
      </c>
      <c r="G446" s="284"/>
    </row>
    <row r="447" spans="1:7">
      <c r="A447" s="296"/>
      <c r="B447" s="284"/>
      <c r="C447" s="297">
        <v>807.47</v>
      </c>
      <c r="D447" s="284"/>
      <c r="E447" s="212"/>
      <c r="F447" s="296"/>
      <c r="G447" s="284"/>
    </row>
    <row r="448" spans="1:7">
      <c r="A448" s="288"/>
      <c r="B448" s="288"/>
      <c r="C448" s="288"/>
      <c r="D448" s="288"/>
      <c r="E448" s="288"/>
      <c r="F448" s="288"/>
      <c r="G448" s="288"/>
    </row>
    <row r="449" spans="1:7" ht="25.5">
      <c r="A449" s="298" t="s">
        <v>172</v>
      </c>
      <c r="B449" s="284"/>
      <c r="C449" s="298" t="s">
        <v>173</v>
      </c>
      <c r="D449" s="284"/>
      <c r="E449" s="210" t="s">
        <v>174</v>
      </c>
      <c r="F449" s="298" t="s">
        <v>175</v>
      </c>
      <c r="G449" s="284"/>
    </row>
    <row r="450" spans="1:7">
      <c r="A450" s="294" t="s">
        <v>947</v>
      </c>
      <c r="B450" s="284"/>
      <c r="C450" s="295">
        <v>294.60000000000002</v>
      </c>
      <c r="D450" s="284"/>
      <c r="E450" s="211" t="s">
        <v>184</v>
      </c>
      <c r="F450" s="294" t="s">
        <v>948</v>
      </c>
      <c r="G450" s="284"/>
    </row>
    <row r="451" spans="1:7">
      <c r="A451" s="294" t="s">
        <v>949</v>
      </c>
      <c r="B451" s="284"/>
      <c r="C451" s="295">
        <v>208.12</v>
      </c>
      <c r="D451" s="284"/>
      <c r="E451" s="211" t="s">
        <v>190</v>
      </c>
      <c r="F451" s="294" t="s">
        <v>484</v>
      </c>
      <c r="G451" s="284"/>
    </row>
    <row r="452" spans="1:7">
      <c r="A452" s="294" t="s">
        <v>485</v>
      </c>
      <c r="B452" s="284"/>
      <c r="C452" s="295">
        <v>122.5</v>
      </c>
      <c r="D452" s="284"/>
      <c r="E452" s="211" t="s">
        <v>297</v>
      </c>
      <c r="F452" s="294" t="s">
        <v>486</v>
      </c>
      <c r="G452" s="284"/>
    </row>
    <row r="453" spans="1:7">
      <c r="A453" s="294" t="s">
        <v>485</v>
      </c>
      <c r="B453" s="284"/>
      <c r="C453" s="295">
        <v>269.5</v>
      </c>
      <c r="D453" s="284"/>
      <c r="E453" s="211" t="s">
        <v>487</v>
      </c>
      <c r="F453" s="294" t="s">
        <v>486</v>
      </c>
      <c r="G453" s="284"/>
    </row>
    <row r="454" spans="1:7">
      <c r="A454" s="294" t="s">
        <v>950</v>
      </c>
      <c r="B454" s="284"/>
      <c r="C454" s="295">
        <v>60</v>
      </c>
      <c r="D454" s="284"/>
      <c r="E454" s="211" t="s">
        <v>211</v>
      </c>
      <c r="F454" s="294" t="s">
        <v>951</v>
      </c>
      <c r="G454" s="284"/>
    </row>
    <row r="455" spans="1:7">
      <c r="A455" s="294" t="s">
        <v>952</v>
      </c>
      <c r="B455" s="284"/>
      <c r="C455" s="295">
        <v>60</v>
      </c>
      <c r="D455" s="284"/>
      <c r="E455" s="211" t="s">
        <v>214</v>
      </c>
      <c r="F455" s="294" t="s">
        <v>619</v>
      </c>
      <c r="G455" s="284"/>
    </row>
    <row r="456" spans="1:7">
      <c r="A456" s="294" t="s">
        <v>485</v>
      </c>
      <c r="B456" s="284"/>
      <c r="C456" s="295">
        <v>147</v>
      </c>
      <c r="D456" s="284"/>
      <c r="E456" s="211" t="s">
        <v>195</v>
      </c>
      <c r="F456" s="294" t="s">
        <v>486</v>
      </c>
      <c r="G456" s="284"/>
    </row>
    <row r="457" spans="1:7">
      <c r="A457" s="294" t="s">
        <v>953</v>
      </c>
      <c r="B457" s="284"/>
      <c r="C457" s="295">
        <v>1947</v>
      </c>
      <c r="D457" s="284"/>
      <c r="E457" s="211" t="s">
        <v>195</v>
      </c>
      <c r="F457" s="294" t="s">
        <v>954</v>
      </c>
      <c r="G457" s="284"/>
    </row>
    <row r="458" spans="1:7">
      <c r="A458" s="294" t="s">
        <v>955</v>
      </c>
      <c r="B458" s="284"/>
      <c r="C458" s="295">
        <v>49.55</v>
      </c>
      <c r="D458" s="284"/>
      <c r="E458" s="211" t="s">
        <v>179</v>
      </c>
      <c r="F458" s="294" t="s">
        <v>956</v>
      </c>
      <c r="G458" s="284"/>
    </row>
    <row r="459" spans="1:7">
      <c r="A459" s="294" t="s">
        <v>957</v>
      </c>
      <c r="B459" s="284"/>
      <c r="C459" s="295">
        <v>24.87</v>
      </c>
      <c r="D459" s="284"/>
      <c r="E459" s="211" t="s">
        <v>179</v>
      </c>
      <c r="F459" s="294" t="s">
        <v>958</v>
      </c>
      <c r="G459" s="284"/>
    </row>
    <row r="460" spans="1:7">
      <c r="A460" s="294" t="s">
        <v>959</v>
      </c>
      <c r="B460" s="284"/>
      <c r="C460" s="295">
        <v>445.87</v>
      </c>
      <c r="D460" s="284"/>
      <c r="E460" s="211" t="s">
        <v>179</v>
      </c>
      <c r="F460" s="294" t="s">
        <v>960</v>
      </c>
      <c r="G460" s="284"/>
    </row>
    <row r="461" spans="1:7">
      <c r="A461" s="294" t="s">
        <v>961</v>
      </c>
      <c r="B461" s="284"/>
      <c r="C461" s="295">
        <v>244.14</v>
      </c>
      <c r="D461" s="284"/>
      <c r="E461" s="211" t="s">
        <v>480</v>
      </c>
      <c r="F461" s="294" t="s">
        <v>962</v>
      </c>
      <c r="G461" s="284"/>
    </row>
    <row r="462" spans="1:7">
      <c r="A462" s="294" t="s">
        <v>963</v>
      </c>
      <c r="B462" s="284"/>
      <c r="C462" s="295">
        <v>244.14</v>
      </c>
      <c r="D462" s="284"/>
      <c r="E462" s="211" t="s">
        <v>195</v>
      </c>
      <c r="F462" s="294" t="s">
        <v>962</v>
      </c>
      <c r="G462" s="284"/>
    </row>
    <row r="463" spans="1:7">
      <c r="A463" s="294" t="s">
        <v>964</v>
      </c>
      <c r="B463" s="284"/>
      <c r="C463" s="295">
        <v>244.14</v>
      </c>
      <c r="D463" s="284"/>
      <c r="E463" s="211" t="s">
        <v>184</v>
      </c>
      <c r="F463" s="294" t="s">
        <v>962</v>
      </c>
      <c r="G463" s="284"/>
    </row>
    <row r="464" spans="1:7">
      <c r="A464" s="294" t="s">
        <v>965</v>
      </c>
      <c r="B464" s="284"/>
      <c r="C464" s="295">
        <v>244.14</v>
      </c>
      <c r="D464" s="284"/>
      <c r="E464" s="211" t="s">
        <v>184</v>
      </c>
      <c r="F464" s="294" t="s">
        <v>962</v>
      </c>
      <c r="G464" s="284"/>
    </row>
    <row r="465" spans="1:7">
      <c r="A465" s="294" t="s">
        <v>953</v>
      </c>
      <c r="B465" s="284"/>
      <c r="C465" s="295">
        <v>205</v>
      </c>
      <c r="D465" s="284"/>
      <c r="E465" s="211" t="s">
        <v>583</v>
      </c>
      <c r="F465" s="294" t="s">
        <v>938</v>
      </c>
      <c r="G465" s="284"/>
    </row>
    <row r="466" spans="1:7">
      <c r="A466" s="296"/>
      <c r="B466" s="284"/>
      <c r="C466" s="297">
        <v>4810.5700000000006</v>
      </c>
      <c r="D466" s="284"/>
      <c r="E466" s="212"/>
      <c r="F466" s="296"/>
      <c r="G466" s="284"/>
    </row>
    <row r="467" spans="1:7">
      <c r="A467" s="288"/>
      <c r="B467" s="288"/>
      <c r="C467" s="288"/>
      <c r="D467" s="288"/>
      <c r="E467" s="288"/>
      <c r="F467" s="288"/>
      <c r="G467" s="288"/>
    </row>
    <row r="468" spans="1:7" ht="25.5">
      <c r="A468" s="298" t="s">
        <v>172</v>
      </c>
      <c r="B468" s="284"/>
      <c r="C468" s="298" t="s">
        <v>173</v>
      </c>
      <c r="D468" s="284"/>
      <c r="E468" s="210" t="s">
        <v>174</v>
      </c>
      <c r="F468" s="298" t="s">
        <v>175</v>
      </c>
      <c r="G468" s="284"/>
    </row>
    <row r="469" spans="1:7">
      <c r="A469" s="294" t="s">
        <v>966</v>
      </c>
      <c r="B469" s="284"/>
      <c r="C469" s="295">
        <v>4699.66</v>
      </c>
      <c r="D469" s="284"/>
      <c r="E469" s="211" t="s">
        <v>199</v>
      </c>
      <c r="F469" s="294" t="s">
        <v>967</v>
      </c>
      <c r="G469" s="284"/>
    </row>
    <row r="470" spans="1:7">
      <c r="A470" s="296"/>
      <c r="B470" s="284"/>
      <c r="C470" s="297">
        <v>4699.66</v>
      </c>
      <c r="D470" s="284"/>
      <c r="E470" s="212"/>
      <c r="F470" s="296"/>
      <c r="G470" s="284"/>
    </row>
    <row r="471" spans="1:7">
      <c r="A471" s="288"/>
      <c r="B471" s="288"/>
      <c r="C471" s="288"/>
      <c r="D471" s="288"/>
      <c r="E471" s="288"/>
      <c r="F471" s="288"/>
      <c r="G471" s="288"/>
    </row>
    <row r="472" spans="1:7" ht="25.5">
      <c r="A472" s="298" t="s">
        <v>172</v>
      </c>
      <c r="B472" s="284"/>
      <c r="C472" s="298" t="s">
        <v>173</v>
      </c>
      <c r="D472" s="284"/>
      <c r="E472" s="210" t="s">
        <v>174</v>
      </c>
      <c r="F472" s="298" t="s">
        <v>175</v>
      </c>
      <c r="G472" s="284"/>
    </row>
    <row r="473" spans="1:7">
      <c r="A473" s="294" t="s">
        <v>968</v>
      </c>
      <c r="B473" s="284"/>
      <c r="C473" s="295">
        <v>3451</v>
      </c>
      <c r="D473" s="284"/>
      <c r="E473" s="211" t="s">
        <v>303</v>
      </c>
      <c r="F473" s="294" t="s">
        <v>969</v>
      </c>
      <c r="G473" s="284"/>
    </row>
    <row r="474" spans="1:7">
      <c r="A474" s="294" t="s">
        <v>59</v>
      </c>
      <c r="B474" s="284"/>
      <c r="C474" s="295">
        <v>975</v>
      </c>
      <c r="D474" s="284"/>
      <c r="E474" s="211" t="s">
        <v>392</v>
      </c>
      <c r="F474" s="294" t="s">
        <v>970</v>
      </c>
      <c r="G474" s="284"/>
    </row>
    <row r="475" spans="1:7">
      <c r="A475" s="294" t="s">
        <v>59</v>
      </c>
      <c r="B475" s="284"/>
      <c r="C475" s="295">
        <v>434</v>
      </c>
      <c r="D475" s="284"/>
      <c r="E475" s="211" t="s">
        <v>480</v>
      </c>
      <c r="F475" s="294" t="s">
        <v>971</v>
      </c>
      <c r="G475" s="284"/>
    </row>
    <row r="476" spans="1:7">
      <c r="A476" s="294" t="s">
        <v>59</v>
      </c>
      <c r="B476" s="284"/>
      <c r="C476" s="295">
        <v>7990</v>
      </c>
      <c r="D476" s="284"/>
      <c r="E476" s="211" t="s">
        <v>195</v>
      </c>
      <c r="F476" s="294" t="s">
        <v>962</v>
      </c>
      <c r="G476" s="284"/>
    </row>
    <row r="477" spans="1:7">
      <c r="A477" s="296"/>
      <c r="B477" s="284"/>
      <c r="C477" s="297">
        <v>12850</v>
      </c>
      <c r="D477" s="284"/>
      <c r="E477" s="212"/>
      <c r="F477" s="296"/>
      <c r="G477" s="284"/>
    </row>
    <row r="478" spans="1:7">
      <c r="A478" s="288"/>
      <c r="B478" s="288"/>
      <c r="C478" s="288"/>
      <c r="D478" s="288"/>
      <c r="E478" s="288"/>
      <c r="F478" s="288"/>
      <c r="G478" s="288"/>
    </row>
    <row r="479" spans="1:7" ht="25.5">
      <c r="A479" s="298" t="s">
        <v>172</v>
      </c>
      <c r="B479" s="284"/>
      <c r="C479" s="298" t="s">
        <v>173</v>
      </c>
      <c r="D479" s="284"/>
      <c r="E479" s="210" t="s">
        <v>174</v>
      </c>
      <c r="F479" s="298" t="s">
        <v>175</v>
      </c>
      <c r="G479" s="284"/>
    </row>
    <row r="480" spans="1:7">
      <c r="A480" s="294" t="s">
        <v>972</v>
      </c>
      <c r="B480" s="284"/>
      <c r="C480" s="295">
        <v>1761.6</v>
      </c>
      <c r="D480" s="284"/>
      <c r="E480" s="211" t="s">
        <v>211</v>
      </c>
      <c r="F480" s="294" t="s">
        <v>969</v>
      </c>
      <c r="G480" s="284"/>
    </row>
    <row r="481" spans="1:7">
      <c r="A481" s="294" t="s">
        <v>973</v>
      </c>
      <c r="B481" s="284"/>
      <c r="C481" s="295">
        <v>1987.69</v>
      </c>
      <c r="D481" s="284"/>
      <c r="E481" s="211" t="s">
        <v>350</v>
      </c>
      <c r="F481" s="294" t="s">
        <v>974</v>
      </c>
      <c r="G481" s="284"/>
    </row>
    <row r="482" spans="1:7">
      <c r="A482" s="294" t="s">
        <v>975</v>
      </c>
      <c r="B482" s="284"/>
      <c r="C482" s="295">
        <v>2160</v>
      </c>
      <c r="D482" s="284"/>
      <c r="E482" s="211" t="s">
        <v>612</v>
      </c>
      <c r="F482" s="294" t="s">
        <v>976</v>
      </c>
      <c r="G482" s="284"/>
    </row>
    <row r="483" spans="1:7">
      <c r="A483" s="294" t="s">
        <v>977</v>
      </c>
      <c r="B483" s="284"/>
      <c r="C483" s="295">
        <v>7260</v>
      </c>
      <c r="D483" s="284"/>
      <c r="E483" s="211" t="s">
        <v>187</v>
      </c>
      <c r="F483" s="294" t="s">
        <v>978</v>
      </c>
      <c r="G483" s="284"/>
    </row>
    <row r="484" spans="1:7">
      <c r="A484" s="294" t="s">
        <v>979</v>
      </c>
      <c r="B484" s="284"/>
      <c r="C484" s="295">
        <v>955</v>
      </c>
      <c r="D484" s="284"/>
      <c r="E484" s="211" t="s">
        <v>177</v>
      </c>
      <c r="F484" s="294" t="s">
        <v>980</v>
      </c>
      <c r="G484" s="284"/>
    </row>
    <row r="485" spans="1:7">
      <c r="A485" s="294" t="s">
        <v>981</v>
      </c>
      <c r="B485" s="284"/>
      <c r="C485" s="295">
        <v>734</v>
      </c>
      <c r="D485" s="284"/>
      <c r="E485" s="211" t="s">
        <v>480</v>
      </c>
      <c r="F485" s="294" t="s">
        <v>974</v>
      </c>
      <c r="G485" s="284"/>
    </row>
    <row r="486" spans="1:7">
      <c r="A486" s="294" t="s">
        <v>982</v>
      </c>
      <c r="B486" s="284"/>
      <c r="C486" s="295">
        <v>922.6</v>
      </c>
      <c r="D486" s="284"/>
      <c r="E486" s="211" t="s">
        <v>211</v>
      </c>
      <c r="F486" s="294" t="s">
        <v>980</v>
      </c>
      <c r="G486" s="284"/>
    </row>
    <row r="487" spans="1:7">
      <c r="A487" s="294" t="s">
        <v>981</v>
      </c>
      <c r="B487" s="284"/>
      <c r="C487" s="295">
        <v>2975</v>
      </c>
      <c r="D487" s="284"/>
      <c r="E487" s="211" t="s">
        <v>493</v>
      </c>
      <c r="F487" s="294" t="s">
        <v>983</v>
      </c>
      <c r="G487" s="284"/>
    </row>
    <row r="488" spans="1:7">
      <c r="A488" s="294" t="s">
        <v>981</v>
      </c>
      <c r="B488" s="284"/>
      <c r="C488" s="295">
        <v>184.65</v>
      </c>
      <c r="D488" s="284"/>
      <c r="E488" s="211" t="s">
        <v>487</v>
      </c>
      <c r="F488" s="294" t="s">
        <v>984</v>
      </c>
      <c r="G488" s="284"/>
    </row>
    <row r="489" spans="1:7">
      <c r="A489" s="294" t="s">
        <v>985</v>
      </c>
      <c r="B489" s="284"/>
      <c r="C489" s="295">
        <v>945</v>
      </c>
      <c r="D489" s="284"/>
      <c r="E489" s="211" t="s">
        <v>569</v>
      </c>
      <c r="F489" s="294" t="s">
        <v>978</v>
      </c>
      <c r="G489" s="284"/>
    </row>
    <row r="490" spans="1:7">
      <c r="A490" s="294" t="s">
        <v>986</v>
      </c>
      <c r="B490" s="284"/>
      <c r="C490" s="295">
        <v>456</v>
      </c>
      <c r="D490" s="284"/>
      <c r="E490" s="211" t="s">
        <v>303</v>
      </c>
      <c r="F490" s="294" t="s">
        <v>987</v>
      </c>
      <c r="G490" s="284"/>
    </row>
    <row r="491" spans="1:7">
      <c r="A491" s="294" t="s">
        <v>988</v>
      </c>
      <c r="B491" s="284"/>
      <c r="C491" s="295">
        <v>938.1</v>
      </c>
      <c r="D491" s="284"/>
      <c r="E491" s="211" t="s">
        <v>184</v>
      </c>
      <c r="F491" s="294" t="s">
        <v>989</v>
      </c>
      <c r="G491" s="284"/>
    </row>
    <row r="492" spans="1:7">
      <c r="A492" s="294" t="s">
        <v>990</v>
      </c>
      <c r="B492" s="284"/>
      <c r="C492" s="295">
        <v>2992.5</v>
      </c>
      <c r="D492" s="284"/>
      <c r="E492" s="211" t="s">
        <v>184</v>
      </c>
      <c r="F492" s="294" t="s">
        <v>991</v>
      </c>
      <c r="G492" s="284"/>
    </row>
    <row r="493" spans="1:7">
      <c r="A493" s="294" t="s">
        <v>992</v>
      </c>
      <c r="B493" s="284"/>
      <c r="C493" s="295">
        <v>562.5</v>
      </c>
      <c r="D493" s="284"/>
      <c r="E493" s="211" t="s">
        <v>278</v>
      </c>
      <c r="F493" s="294" t="s">
        <v>987</v>
      </c>
      <c r="G493" s="284"/>
    </row>
    <row r="494" spans="1:7">
      <c r="A494" s="294" t="s">
        <v>993</v>
      </c>
      <c r="B494" s="284"/>
      <c r="C494" s="295">
        <v>740</v>
      </c>
      <c r="D494" s="284"/>
      <c r="E494" s="211" t="s">
        <v>199</v>
      </c>
      <c r="F494" s="294" t="s">
        <v>994</v>
      </c>
      <c r="G494" s="284"/>
    </row>
    <row r="495" spans="1:7">
      <c r="A495" s="294" t="s">
        <v>981</v>
      </c>
      <c r="B495" s="284"/>
      <c r="C495" s="295">
        <v>169.81</v>
      </c>
      <c r="D495" s="284"/>
      <c r="E495" s="211" t="s">
        <v>195</v>
      </c>
      <c r="F495" s="294" t="s">
        <v>974</v>
      </c>
      <c r="G495" s="284"/>
    </row>
    <row r="496" spans="1:7">
      <c r="A496" s="294" t="s">
        <v>982</v>
      </c>
      <c r="B496" s="284"/>
      <c r="C496" s="295">
        <v>950</v>
      </c>
      <c r="D496" s="284"/>
      <c r="E496" s="211" t="s">
        <v>195</v>
      </c>
      <c r="F496" s="294" t="s">
        <v>980</v>
      </c>
      <c r="G496" s="284"/>
    </row>
    <row r="497" spans="1:7">
      <c r="A497" s="294" t="s">
        <v>995</v>
      </c>
      <c r="B497" s="284"/>
      <c r="C497" s="295">
        <v>7506.61</v>
      </c>
      <c r="D497" s="284"/>
      <c r="E497" s="211" t="s">
        <v>344</v>
      </c>
      <c r="F497" s="294" t="s">
        <v>996</v>
      </c>
      <c r="G497" s="284"/>
    </row>
    <row r="498" spans="1:7">
      <c r="A498" s="294" t="s">
        <v>997</v>
      </c>
      <c r="B498" s="284"/>
      <c r="C498" s="295">
        <v>3521</v>
      </c>
      <c r="D498" s="284"/>
      <c r="E498" s="211" t="s">
        <v>344</v>
      </c>
      <c r="F498" s="294" t="s">
        <v>998</v>
      </c>
      <c r="G498" s="284"/>
    </row>
    <row r="499" spans="1:7">
      <c r="A499" s="294" t="s">
        <v>999</v>
      </c>
      <c r="B499" s="284"/>
      <c r="C499" s="295">
        <v>3450.4</v>
      </c>
      <c r="D499" s="284"/>
      <c r="E499" s="211" t="s">
        <v>344</v>
      </c>
      <c r="F499" s="294" t="s">
        <v>1000</v>
      </c>
      <c r="G499" s="284"/>
    </row>
    <row r="500" spans="1:7">
      <c r="A500" s="294" t="s">
        <v>975</v>
      </c>
      <c r="B500" s="284"/>
      <c r="C500" s="295">
        <v>30</v>
      </c>
      <c r="D500" s="284"/>
      <c r="E500" s="211" t="s">
        <v>184</v>
      </c>
      <c r="F500" s="294" t="s">
        <v>1001</v>
      </c>
      <c r="G500" s="284"/>
    </row>
    <row r="501" spans="1:7">
      <c r="A501" s="294" t="s">
        <v>1002</v>
      </c>
      <c r="B501" s="284"/>
      <c r="C501" s="295">
        <v>451.81</v>
      </c>
      <c r="D501" s="284"/>
      <c r="E501" s="211" t="s">
        <v>347</v>
      </c>
      <c r="F501" s="294" t="s">
        <v>987</v>
      </c>
      <c r="G501" s="284"/>
    </row>
    <row r="502" spans="1:7">
      <c r="A502" s="294" t="s">
        <v>973</v>
      </c>
      <c r="B502" s="284"/>
      <c r="C502" s="295">
        <v>249.85</v>
      </c>
      <c r="D502" s="284"/>
      <c r="E502" s="211" t="s">
        <v>195</v>
      </c>
      <c r="F502" s="294" t="s">
        <v>974</v>
      </c>
      <c r="G502" s="284"/>
    </row>
    <row r="503" spans="1:7">
      <c r="A503" s="294" t="s">
        <v>982</v>
      </c>
      <c r="B503" s="284"/>
      <c r="C503" s="295">
        <v>281</v>
      </c>
      <c r="D503" s="284"/>
      <c r="E503" s="211" t="s">
        <v>184</v>
      </c>
      <c r="F503" s="294" t="s">
        <v>980</v>
      </c>
      <c r="G503" s="284"/>
    </row>
    <row r="504" spans="1:7">
      <c r="A504" s="294" t="s">
        <v>1003</v>
      </c>
      <c r="B504" s="284"/>
      <c r="C504" s="295">
        <v>902</v>
      </c>
      <c r="D504" s="284"/>
      <c r="E504" s="211" t="s">
        <v>184</v>
      </c>
      <c r="F504" s="294" t="s">
        <v>969</v>
      </c>
      <c r="G504" s="284"/>
    </row>
    <row r="505" spans="1:7">
      <c r="A505" s="294" t="s">
        <v>1004</v>
      </c>
      <c r="B505" s="284"/>
      <c r="C505" s="295">
        <v>1315.38</v>
      </c>
      <c r="D505" s="284"/>
      <c r="E505" s="211" t="s">
        <v>583</v>
      </c>
      <c r="F505" s="294" t="s">
        <v>938</v>
      </c>
      <c r="G505" s="284"/>
    </row>
    <row r="506" spans="1:7">
      <c r="A506" s="296"/>
      <c r="B506" s="284"/>
      <c r="C506" s="297">
        <v>44402.499999999993</v>
      </c>
      <c r="D506" s="284"/>
      <c r="E506" s="212"/>
      <c r="F506" s="296"/>
      <c r="G506" s="284"/>
    </row>
    <row r="507" spans="1:7">
      <c r="A507" s="288"/>
      <c r="B507" s="288"/>
      <c r="C507" s="288"/>
      <c r="D507" s="288"/>
      <c r="E507" s="288"/>
      <c r="F507" s="288"/>
      <c r="G507" s="288"/>
    </row>
    <row r="508" spans="1:7" ht="25.5">
      <c r="A508" s="298" t="s">
        <v>172</v>
      </c>
      <c r="B508" s="284"/>
      <c r="C508" s="298" t="s">
        <v>173</v>
      </c>
      <c r="D508" s="284"/>
      <c r="E508" s="210" t="s">
        <v>174</v>
      </c>
      <c r="F508" s="298" t="s">
        <v>175</v>
      </c>
      <c r="G508" s="284"/>
    </row>
    <row r="509" spans="1:7">
      <c r="A509" s="294" t="s">
        <v>1005</v>
      </c>
      <c r="B509" s="284"/>
      <c r="C509" s="295">
        <v>23752.5</v>
      </c>
      <c r="D509" s="284"/>
      <c r="E509" s="211" t="s">
        <v>344</v>
      </c>
      <c r="F509" s="294" t="s">
        <v>512</v>
      </c>
      <c r="G509" s="284"/>
    </row>
    <row r="510" spans="1:7">
      <c r="A510" s="296"/>
      <c r="B510" s="284"/>
      <c r="C510" s="297">
        <v>23752.5</v>
      </c>
      <c r="D510" s="284"/>
      <c r="E510" s="212"/>
      <c r="F510" s="296"/>
      <c r="G510" s="284"/>
    </row>
    <row r="511" spans="1:7">
      <c r="A511" s="288"/>
      <c r="B511" s="288"/>
      <c r="C511" s="288"/>
      <c r="D511" s="288"/>
      <c r="E511" s="288"/>
      <c r="F511" s="288"/>
      <c r="G511" s="288"/>
    </row>
    <row r="512" spans="1:7" ht="25.5">
      <c r="A512" s="298" t="s">
        <v>172</v>
      </c>
      <c r="B512" s="284"/>
      <c r="C512" s="298" t="s">
        <v>173</v>
      </c>
      <c r="D512" s="284"/>
      <c r="E512" s="210" t="s">
        <v>174</v>
      </c>
      <c r="F512" s="298" t="s">
        <v>175</v>
      </c>
      <c r="G512" s="284"/>
    </row>
    <row r="513" spans="1:7">
      <c r="A513" s="294" t="s">
        <v>117</v>
      </c>
      <c r="B513" s="284"/>
      <c r="C513" s="295">
        <v>4750.5</v>
      </c>
      <c r="D513" s="284"/>
      <c r="E513" s="211" t="s">
        <v>344</v>
      </c>
      <c r="F513" s="294" t="s">
        <v>512</v>
      </c>
      <c r="G513" s="284"/>
    </row>
    <row r="514" spans="1:7">
      <c r="A514" s="296"/>
      <c r="B514" s="284"/>
      <c r="C514" s="297">
        <v>4750.5</v>
      </c>
      <c r="D514" s="284"/>
      <c r="E514" s="212"/>
      <c r="F514" s="296"/>
      <c r="G514" s="284"/>
    </row>
    <row r="515" spans="1:7">
      <c r="A515" s="288"/>
      <c r="B515" s="288"/>
      <c r="C515" s="288"/>
      <c r="D515" s="288"/>
      <c r="E515" s="288"/>
      <c r="F515" s="288"/>
      <c r="G515" s="288"/>
    </row>
    <row r="516" spans="1:7" ht="25.5">
      <c r="A516" s="298" t="s">
        <v>172</v>
      </c>
      <c r="B516" s="284"/>
      <c r="C516" s="298" t="s">
        <v>173</v>
      </c>
      <c r="D516" s="284"/>
      <c r="E516" s="210" t="s">
        <v>174</v>
      </c>
      <c r="F516" s="298" t="s">
        <v>175</v>
      </c>
      <c r="G516" s="284"/>
    </row>
    <row r="517" spans="1:7">
      <c r="A517" s="294" t="s">
        <v>1006</v>
      </c>
      <c r="B517" s="284"/>
      <c r="C517" s="295">
        <v>2838.29</v>
      </c>
      <c r="D517" s="284"/>
      <c r="E517" s="211" t="s">
        <v>190</v>
      </c>
      <c r="F517" s="294" t="s">
        <v>512</v>
      </c>
      <c r="G517" s="284"/>
    </row>
    <row r="518" spans="1:7">
      <c r="A518" s="294" t="s">
        <v>1006</v>
      </c>
      <c r="B518" s="284"/>
      <c r="C518" s="295">
        <v>184.28</v>
      </c>
      <c r="D518" s="284"/>
      <c r="E518" s="211" t="s">
        <v>190</v>
      </c>
      <c r="F518" s="294" t="s">
        <v>512</v>
      </c>
      <c r="G518" s="284"/>
    </row>
    <row r="519" spans="1:7">
      <c r="A519" s="294" t="s">
        <v>1007</v>
      </c>
      <c r="B519" s="284"/>
      <c r="C519" s="295">
        <v>180.37</v>
      </c>
      <c r="D519" s="284"/>
      <c r="E519" s="211" t="s">
        <v>190</v>
      </c>
      <c r="F519" s="294" t="s">
        <v>512</v>
      </c>
      <c r="G519" s="284"/>
    </row>
    <row r="520" spans="1:7">
      <c r="A520" s="294" t="s">
        <v>1007</v>
      </c>
      <c r="B520" s="284"/>
      <c r="C520" s="295">
        <v>3631.75</v>
      </c>
      <c r="D520" s="284"/>
      <c r="E520" s="211" t="s">
        <v>190</v>
      </c>
      <c r="F520" s="294" t="s">
        <v>512</v>
      </c>
      <c r="G520" s="284"/>
    </row>
    <row r="521" spans="1:7">
      <c r="A521" s="294" t="s">
        <v>1008</v>
      </c>
      <c r="B521" s="284"/>
      <c r="C521" s="295">
        <v>185.87</v>
      </c>
      <c r="D521" s="284"/>
      <c r="E521" s="211" t="s">
        <v>1009</v>
      </c>
      <c r="F521" s="294" t="s">
        <v>512</v>
      </c>
      <c r="G521" s="284"/>
    </row>
    <row r="522" spans="1:7">
      <c r="A522" s="294" t="s">
        <v>1010</v>
      </c>
      <c r="B522" s="284"/>
      <c r="C522" s="295">
        <v>75.790000000000006</v>
      </c>
      <c r="D522" s="284"/>
      <c r="E522" s="211" t="s">
        <v>347</v>
      </c>
      <c r="F522" s="294" t="s">
        <v>512</v>
      </c>
      <c r="G522" s="284"/>
    </row>
    <row r="523" spans="1:7">
      <c r="A523" s="294" t="s">
        <v>1011</v>
      </c>
      <c r="B523" s="284"/>
      <c r="C523" s="295">
        <v>4091.85</v>
      </c>
      <c r="D523" s="284"/>
      <c r="E523" s="211" t="s">
        <v>347</v>
      </c>
      <c r="F523" s="294" t="s">
        <v>512</v>
      </c>
      <c r="G523" s="284"/>
    </row>
    <row r="524" spans="1:7">
      <c r="A524" s="294" t="s">
        <v>1012</v>
      </c>
      <c r="B524" s="284"/>
      <c r="C524" s="295">
        <v>5173.8</v>
      </c>
      <c r="D524" s="284"/>
      <c r="E524" s="211" t="s">
        <v>347</v>
      </c>
      <c r="F524" s="294" t="s">
        <v>512</v>
      </c>
      <c r="G524" s="284"/>
    </row>
    <row r="525" spans="1:7">
      <c r="A525" s="294" t="s">
        <v>1011</v>
      </c>
      <c r="B525" s="284"/>
      <c r="C525" s="295">
        <v>185.68</v>
      </c>
      <c r="D525" s="284"/>
      <c r="E525" s="211" t="s">
        <v>347</v>
      </c>
      <c r="F525" s="294" t="s">
        <v>512</v>
      </c>
      <c r="G525" s="284"/>
    </row>
    <row r="526" spans="1:7">
      <c r="A526" s="294" t="s">
        <v>1013</v>
      </c>
      <c r="B526" s="284"/>
      <c r="C526" s="295">
        <v>5103.17</v>
      </c>
      <c r="D526" s="284"/>
      <c r="E526" s="211" t="s">
        <v>344</v>
      </c>
      <c r="F526" s="294" t="s">
        <v>512</v>
      </c>
      <c r="G526" s="284"/>
    </row>
    <row r="527" spans="1:7">
      <c r="A527" s="294" t="s">
        <v>1013</v>
      </c>
      <c r="B527" s="284"/>
      <c r="C527" s="295">
        <v>188.3</v>
      </c>
      <c r="D527" s="284"/>
      <c r="E527" s="211" t="s">
        <v>344</v>
      </c>
      <c r="F527" s="294" t="s">
        <v>512</v>
      </c>
      <c r="G527" s="284"/>
    </row>
    <row r="528" spans="1:7">
      <c r="A528" s="296"/>
      <c r="B528" s="284"/>
      <c r="C528" s="297">
        <v>21839.15</v>
      </c>
      <c r="D528" s="284"/>
      <c r="E528" s="212"/>
      <c r="F528" s="296"/>
      <c r="G528" s="284"/>
    </row>
    <row r="529" spans="1:7">
      <c r="A529" s="288"/>
      <c r="B529" s="288"/>
      <c r="C529" s="288"/>
      <c r="D529" s="288"/>
      <c r="E529" s="288"/>
      <c r="F529" s="288"/>
      <c r="G529" s="288"/>
    </row>
    <row r="530" spans="1:7" ht="25.5">
      <c r="A530" s="298" t="s">
        <v>172</v>
      </c>
      <c r="B530" s="284"/>
      <c r="C530" s="298" t="s">
        <v>173</v>
      </c>
      <c r="D530" s="284"/>
      <c r="E530" s="210" t="s">
        <v>174</v>
      </c>
      <c r="F530" s="298" t="s">
        <v>175</v>
      </c>
      <c r="G530" s="284"/>
    </row>
    <row r="531" spans="1:7">
      <c r="A531" s="294" t="s">
        <v>1014</v>
      </c>
      <c r="B531" s="284"/>
      <c r="C531" s="295">
        <v>-2500</v>
      </c>
      <c r="D531" s="284"/>
      <c r="E531" s="211" t="s">
        <v>583</v>
      </c>
      <c r="F531" s="294" t="s">
        <v>938</v>
      </c>
      <c r="G531" s="284"/>
    </row>
    <row r="532" spans="1:7">
      <c r="A532" s="296"/>
      <c r="B532" s="284"/>
      <c r="C532" s="297">
        <v>-2500</v>
      </c>
      <c r="D532" s="284"/>
      <c r="E532" s="212"/>
      <c r="F532" s="296"/>
      <c r="G532" s="284"/>
    </row>
    <row r="533" spans="1:7">
      <c r="A533" s="288"/>
      <c r="B533" s="288"/>
      <c r="C533" s="288"/>
      <c r="D533" s="288"/>
      <c r="E533" s="288"/>
      <c r="F533" s="288"/>
      <c r="G533" s="288"/>
    </row>
    <row r="534" spans="1:7" ht="25.5">
      <c r="A534" s="298" t="s">
        <v>172</v>
      </c>
      <c r="B534" s="284"/>
      <c r="C534" s="298" t="s">
        <v>173</v>
      </c>
      <c r="D534" s="284"/>
      <c r="E534" s="210" t="s">
        <v>174</v>
      </c>
      <c r="F534" s="298" t="s">
        <v>175</v>
      </c>
      <c r="G534" s="284"/>
    </row>
    <row r="535" spans="1:7">
      <c r="A535" s="294" t="s">
        <v>1015</v>
      </c>
      <c r="B535" s="284"/>
      <c r="C535" s="295">
        <v>25</v>
      </c>
      <c r="D535" s="284"/>
      <c r="E535" s="211" t="s">
        <v>1016</v>
      </c>
      <c r="F535" s="294" t="s">
        <v>489</v>
      </c>
      <c r="G535" s="284"/>
    </row>
    <row r="536" spans="1:7">
      <c r="A536" s="294" t="s">
        <v>1015</v>
      </c>
      <c r="B536" s="284"/>
      <c r="C536" s="295">
        <v>40</v>
      </c>
      <c r="D536" s="284"/>
      <c r="E536" s="211" t="s">
        <v>1016</v>
      </c>
      <c r="F536" s="294" t="s">
        <v>489</v>
      </c>
      <c r="G536" s="284"/>
    </row>
    <row r="537" spans="1:7">
      <c r="A537" s="294" t="s">
        <v>1017</v>
      </c>
      <c r="B537" s="284"/>
      <c r="C537" s="295">
        <v>10</v>
      </c>
      <c r="D537" s="284"/>
      <c r="E537" s="211" t="s">
        <v>1016</v>
      </c>
      <c r="F537" s="294" t="s">
        <v>489</v>
      </c>
      <c r="G537" s="284"/>
    </row>
    <row r="538" spans="1:7">
      <c r="A538" s="294" t="s">
        <v>1018</v>
      </c>
      <c r="B538" s="284"/>
      <c r="C538" s="295">
        <v>40</v>
      </c>
      <c r="D538" s="284"/>
      <c r="E538" s="211" t="s">
        <v>214</v>
      </c>
      <c r="F538" s="294" t="s">
        <v>489</v>
      </c>
      <c r="G538" s="284"/>
    </row>
    <row r="539" spans="1:7">
      <c r="A539" s="294" t="s">
        <v>1018</v>
      </c>
      <c r="B539" s="284"/>
      <c r="C539" s="295">
        <v>40</v>
      </c>
      <c r="D539" s="284"/>
      <c r="E539" s="211" t="s">
        <v>214</v>
      </c>
      <c r="F539" s="294" t="s">
        <v>489</v>
      </c>
      <c r="G539" s="284"/>
    </row>
    <row r="540" spans="1:7">
      <c r="A540" s="294" t="s">
        <v>1018</v>
      </c>
      <c r="B540" s="284"/>
      <c r="C540" s="295">
        <v>40</v>
      </c>
      <c r="D540" s="284"/>
      <c r="E540" s="211" t="s">
        <v>214</v>
      </c>
      <c r="F540" s="294" t="s">
        <v>489</v>
      </c>
      <c r="G540" s="284"/>
    </row>
    <row r="541" spans="1:7">
      <c r="A541" s="294" t="s">
        <v>1018</v>
      </c>
      <c r="B541" s="284"/>
      <c r="C541" s="295">
        <v>40</v>
      </c>
      <c r="D541" s="284"/>
      <c r="E541" s="211" t="s">
        <v>214</v>
      </c>
      <c r="F541" s="294" t="s">
        <v>489</v>
      </c>
      <c r="G541" s="284"/>
    </row>
    <row r="542" spans="1:7">
      <c r="A542" s="294" t="s">
        <v>1018</v>
      </c>
      <c r="B542" s="284"/>
      <c r="C542" s="295">
        <v>40</v>
      </c>
      <c r="D542" s="284"/>
      <c r="E542" s="211" t="s">
        <v>214</v>
      </c>
      <c r="F542" s="294" t="s">
        <v>489</v>
      </c>
      <c r="G542" s="284"/>
    </row>
    <row r="543" spans="1:7">
      <c r="A543" s="294" t="s">
        <v>1018</v>
      </c>
      <c r="B543" s="284"/>
      <c r="C543" s="295">
        <v>40</v>
      </c>
      <c r="D543" s="284"/>
      <c r="E543" s="211" t="s">
        <v>214</v>
      </c>
      <c r="F543" s="294" t="s">
        <v>489</v>
      </c>
      <c r="G543" s="284"/>
    </row>
    <row r="544" spans="1:7">
      <c r="A544" s="294" t="s">
        <v>1018</v>
      </c>
      <c r="B544" s="284"/>
      <c r="C544" s="295">
        <v>40</v>
      </c>
      <c r="D544" s="284"/>
      <c r="E544" s="211" t="s">
        <v>214</v>
      </c>
      <c r="F544" s="294" t="s">
        <v>489</v>
      </c>
      <c r="G544" s="284"/>
    </row>
    <row r="545" spans="1:7">
      <c r="A545" s="294" t="s">
        <v>1018</v>
      </c>
      <c r="B545" s="284"/>
      <c r="C545" s="295">
        <v>40</v>
      </c>
      <c r="D545" s="284"/>
      <c r="E545" s="211" t="s">
        <v>214</v>
      </c>
      <c r="F545" s="294" t="s">
        <v>489</v>
      </c>
      <c r="G545" s="284"/>
    </row>
    <row r="546" spans="1:7">
      <c r="A546" s="294" t="s">
        <v>1018</v>
      </c>
      <c r="B546" s="284"/>
      <c r="C546" s="295">
        <v>25</v>
      </c>
      <c r="D546" s="284"/>
      <c r="E546" s="211" t="s">
        <v>214</v>
      </c>
      <c r="F546" s="294" t="s">
        <v>489</v>
      </c>
      <c r="G546" s="284"/>
    </row>
    <row r="547" spans="1:7">
      <c r="A547" s="294" t="s">
        <v>1019</v>
      </c>
      <c r="B547" s="284"/>
      <c r="C547" s="295">
        <v>10</v>
      </c>
      <c r="D547" s="284"/>
      <c r="E547" s="211" t="s">
        <v>468</v>
      </c>
      <c r="F547" s="294" t="s">
        <v>489</v>
      </c>
      <c r="G547" s="284"/>
    </row>
    <row r="548" spans="1:7">
      <c r="A548" s="294" t="s">
        <v>1019</v>
      </c>
      <c r="B548" s="284"/>
      <c r="C548" s="295">
        <v>10</v>
      </c>
      <c r="D548" s="284"/>
      <c r="E548" s="211" t="s">
        <v>468</v>
      </c>
      <c r="F548" s="294" t="s">
        <v>489</v>
      </c>
      <c r="G548" s="284"/>
    </row>
    <row r="549" spans="1:7">
      <c r="A549" s="294" t="s">
        <v>1019</v>
      </c>
      <c r="B549" s="284"/>
      <c r="C549" s="295">
        <v>10</v>
      </c>
      <c r="D549" s="284"/>
      <c r="E549" s="211" t="s">
        <v>468</v>
      </c>
      <c r="F549" s="294" t="s">
        <v>489</v>
      </c>
      <c r="G549" s="284"/>
    </row>
    <row r="550" spans="1:7">
      <c r="A550" s="294" t="s">
        <v>1019</v>
      </c>
      <c r="B550" s="284"/>
      <c r="C550" s="295">
        <v>10</v>
      </c>
      <c r="D550" s="284"/>
      <c r="E550" s="211" t="s">
        <v>468</v>
      </c>
      <c r="F550" s="294" t="s">
        <v>489</v>
      </c>
      <c r="G550" s="284"/>
    </row>
    <row r="551" spans="1:7">
      <c r="A551" s="294" t="s">
        <v>1019</v>
      </c>
      <c r="B551" s="284"/>
      <c r="C551" s="295">
        <v>10</v>
      </c>
      <c r="D551" s="284"/>
      <c r="E551" s="211" t="s">
        <v>468</v>
      </c>
      <c r="F551" s="294" t="s">
        <v>489</v>
      </c>
      <c r="G551" s="284"/>
    </row>
    <row r="552" spans="1:7">
      <c r="A552" s="294" t="s">
        <v>1019</v>
      </c>
      <c r="B552" s="284"/>
      <c r="C552" s="295">
        <v>10</v>
      </c>
      <c r="D552" s="284"/>
      <c r="E552" s="211" t="s">
        <v>468</v>
      </c>
      <c r="F552" s="294" t="s">
        <v>489</v>
      </c>
      <c r="G552" s="284"/>
    </row>
    <row r="553" spans="1:7">
      <c r="A553" s="294" t="s">
        <v>1019</v>
      </c>
      <c r="B553" s="284"/>
      <c r="C553" s="295">
        <v>10</v>
      </c>
      <c r="D553" s="284"/>
      <c r="E553" s="211" t="s">
        <v>468</v>
      </c>
      <c r="F553" s="294" t="s">
        <v>489</v>
      </c>
      <c r="G553" s="284"/>
    </row>
    <row r="554" spans="1:7">
      <c r="A554" s="294" t="s">
        <v>1019</v>
      </c>
      <c r="B554" s="284"/>
      <c r="C554" s="295">
        <v>10</v>
      </c>
      <c r="D554" s="284"/>
      <c r="E554" s="211" t="s">
        <v>468</v>
      </c>
      <c r="F554" s="294" t="s">
        <v>489</v>
      </c>
      <c r="G554" s="284"/>
    </row>
    <row r="555" spans="1:7">
      <c r="A555" s="294" t="s">
        <v>1020</v>
      </c>
      <c r="B555" s="284"/>
      <c r="C555" s="295">
        <v>25</v>
      </c>
      <c r="D555" s="284"/>
      <c r="E555" s="211" t="s">
        <v>468</v>
      </c>
      <c r="F555" s="294" t="s">
        <v>489</v>
      </c>
      <c r="G555" s="284"/>
    </row>
    <row r="556" spans="1:7">
      <c r="A556" s="294" t="s">
        <v>1020</v>
      </c>
      <c r="B556" s="284"/>
      <c r="C556" s="295">
        <v>25</v>
      </c>
      <c r="D556" s="284"/>
      <c r="E556" s="211" t="s">
        <v>214</v>
      </c>
      <c r="F556" s="294" t="s">
        <v>489</v>
      </c>
      <c r="G556" s="284"/>
    </row>
    <row r="557" spans="1:7">
      <c r="A557" s="294" t="s">
        <v>1020</v>
      </c>
      <c r="B557" s="284"/>
      <c r="C557" s="295">
        <v>25</v>
      </c>
      <c r="D557" s="284"/>
      <c r="E557" s="211" t="s">
        <v>214</v>
      </c>
      <c r="F557" s="294" t="s">
        <v>489</v>
      </c>
      <c r="G557" s="284"/>
    </row>
    <row r="558" spans="1:7">
      <c r="A558" s="294" t="s">
        <v>1020</v>
      </c>
      <c r="B558" s="284"/>
      <c r="C558" s="295">
        <v>25</v>
      </c>
      <c r="D558" s="284"/>
      <c r="E558" s="211" t="s">
        <v>214</v>
      </c>
      <c r="F558" s="294" t="s">
        <v>489</v>
      </c>
      <c r="G558" s="284"/>
    </row>
    <row r="559" spans="1:7">
      <c r="A559" s="294" t="s">
        <v>1020</v>
      </c>
      <c r="B559" s="284"/>
      <c r="C559" s="295">
        <v>25</v>
      </c>
      <c r="D559" s="284"/>
      <c r="E559" s="211" t="s">
        <v>214</v>
      </c>
      <c r="F559" s="294" t="s">
        <v>489</v>
      </c>
      <c r="G559" s="284"/>
    </row>
    <row r="560" spans="1:7">
      <c r="A560" s="294" t="s">
        <v>1020</v>
      </c>
      <c r="B560" s="284"/>
      <c r="C560" s="295">
        <v>25</v>
      </c>
      <c r="D560" s="284"/>
      <c r="E560" s="211" t="s">
        <v>214</v>
      </c>
      <c r="F560" s="294" t="s">
        <v>489</v>
      </c>
      <c r="G560" s="284"/>
    </row>
    <row r="561" spans="1:7">
      <c r="A561" s="294" t="s">
        <v>1020</v>
      </c>
      <c r="B561" s="284"/>
      <c r="C561" s="295">
        <v>25</v>
      </c>
      <c r="D561" s="284"/>
      <c r="E561" s="211" t="s">
        <v>214</v>
      </c>
      <c r="F561" s="294" t="s">
        <v>489</v>
      </c>
      <c r="G561" s="284"/>
    </row>
    <row r="562" spans="1:7">
      <c r="A562" s="294" t="s">
        <v>1021</v>
      </c>
      <c r="B562" s="284"/>
      <c r="C562" s="295">
        <v>35</v>
      </c>
      <c r="D562" s="284"/>
      <c r="E562" s="211" t="s">
        <v>208</v>
      </c>
      <c r="F562" s="294" t="s">
        <v>489</v>
      </c>
      <c r="G562" s="284"/>
    </row>
    <row r="563" spans="1:7">
      <c r="A563" s="294" t="s">
        <v>1021</v>
      </c>
      <c r="B563" s="284"/>
      <c r="C563" s="295">
        <v>40</v>
      </c>
      <c r="D563" s="284"/>
      <c r="E563" s="211" t="s">
        <v>208</v>
      </c>
      <c r="F563" s="294" t="s">
        <v>489</v>
      </c>
      <c r="G563" s="284"/>
    </row>
    <row r="564" spans="1:7">
      <c r="A564" s="294" t="s">
        <v>1021</v>
      </c>
      <c r="B564" s="284"/>
      <c r="C564" s="295">
        <v>10</v>
      </c>
      <c r="D564" s="284"/>
      <c r="E564" s="211" t="s">
        <v>208</v>
      </c>
      <c r="F564" s="294" t="s">
        <v>489</v>
      </c>
      <c r="G564" s="284"/>
    </row>
    <row r="565" spans="1:7">
      <c r="A565" s="294" t="s">
        <v>1021</v>
      </c>
      <c r="B565" s="284"/>
      <c r="C565" s="295">
        <v>40</v>
      </c>
      <c r="D565" s="284"/>
      <c r="E565" s="211" t="s">
        <v>208</v>
      </c>
      <c r="F565" s="294" t="s">
        <v>489</v>
      </c>
      <c r="G565" s="284"/>
    </row>
    <row r="566" spans="1:7">
      <c r="A566" s="294" t="s">
        <v>1021</v>
      </c>
      <c r="B566" s="284"/>
      <c r="C566" s="295">
        <v>10</v>
      </c>
      <c r="D566" s="284"/>
      <c r="E566" s="211" t="s">
        <v>208</v>
      </c>
      <c r="F566" s="294" t="s">
        <v>489</v>
      </c>
      <c r="G566" s="284"/>
    </row>
    <row r="567" spans="1:7">
      <c r="A567" s="294" t="s">
        <v>1021</v>
      </c>
      <c r="B567" s="284"/>
      <c r="C567" s="295">
        <v>40</v>
      </c>
      <c r="D567" s="284"/>
      <c r="E567" s="211" t="s">
        <v>208</v>
      </c>
      <c r="F567" s="294" t="s">
        <v>489</v>
      </c>
      <c r="G567" s="284"/>
    </row>
    <row r="568" spans="1:7">
      <c r="A568" s="294" t="s">
        <v>1021</v>
      </c>
      <c r="B568" s="284"/>
      <c r="C568" s="295">
        <v>35</v>
      </c>
      <c r="D568" s="284"/>
      <c r="E568" s="211" t="s">
        <v>208</v>
      </c>
      <c r="F568" s="294" t="s">
        <v>489</v>
      </c>
      <c r="G568" s="284"/>
    </row>
    <row r="569" spans="1:7">
      <c r="A569" s="294" t="s">
        <v>1021</v>
      </c>
      <c r="B569" s="284"/>
      <c r="C569" s="295">
        <v>10</v>
      </c>
      <c r="D569" s="284"/>
      <c r="E569" s="211" t="s">
        <v>208</v>
      </c>
      <c r="F569" s="294" t="s">
        <v>489</v>
      </c>
      <c r="G569" s="284"/>
    </row>
    <row r="570" spans="1:7">
      <c r="A570" s="294" t="s">
        <v>1021</v>
      </c>
      <c r="B570" s="284"/>
      <c r="C570" s="295">
        <v>40</v>
      </c>
      <c r="D570" s="284"/>
      <c r="E570" s="211" t="s">
        <v>208</v>
      </c>
      <c r="F570" s="294" t="s">
        <v>489</v>
      </c>
      <c r="G570" s="284"/>
    </row>
    <row r="571" spans="1:7">
      <c r="A571" s="294" t="s">
        <v>1021</v>
      </c>
      <c r="B571" s="284"/>
      <c r="C571" s="295">
        <v>60</v>
      </c>
      <c r="D571" s="284"/>
      <c r="E571" s="211" t="s">
        <v>208</v>
      </c>
      <c r="F571" s="294" t="s">
        <v>489</v>
      </c>
      <c r="G571" s="284"/>
    </row>
    <row r="572" spans="1:7">
      <c r="A572" s="294" t="s">
        <v>1021</v>
      </c>
      <c r="B572" s="284"/>
      <c r="C572" s="295">
        <v>10</v>
      </c>
      <c r="D572" s="284"/>
      <c r="E572" s="211" t="s">
        <v>208</v>
      </c>
      <c r="F572" s="294" t="s">
        <v>489</v>
      </c>
      <c r="G572" s="284"/>
    </row>
    <row r="573" spans="1:7">
      <c r="A573" s="294" t="s">
        <v>1021</v>
      </c>
      <c r="B573" s="284"/>
      <c r="C573" s="295">
        <v>40</v>
      </c>
      <c r="D573" s="284"/>
      <c r="E573" s="211" t="s">
        <v>208</v>
      </c>
      <c r="F573" s="294" t="s">
        <v>489</v>
      </c>
      <c r="G573" s="284"/>
    </row>
    <row r="574" spans="1:7">
      <c r="A574" s="294" t="s">
        <v>1021</v>
      </c>
      <c r="B574" s="284"/>
      <c r="C574" s="295">
        <v>60</v>
      </c>
      <c r="D574" s="284"/>
      <c r="E574" s="211" t="s">
        <v>208</v>
      </c>
      <c r="F574" s="294" t="s">
        <v>489</v>
      </c>
      <c r="G574" s="284"/>
    </row>
    <row r="575" spans="1:7">
      <c r="A575" s="294" t="s">
        <v>1021</v>
      </c>
      <c r="B575" s="284"/>
      <c r="C575" s="295">
        <v>10</v>
      </c>
      <c r="D575" s="284"/>
      <c r="E575" s="211" t="s">
        <v>208</v>
      </c>
      <c r="F575" s="294" t="s">
        <v>489</v>
      </c>
      <c r="G575" s="284"/>
    </row>
    <row r="576" spans="1:7">
      <c r="A576" s="294" t="s">
        <v>1021</v>
      </c>
      <c r="B576" s="284"/>
      <c r="C576" s="295">
        <v>35</v>
      </c>
      <c r="D576" s="284"/>
      <c r="E576" s="211" t="s">
        <v>208</v>
      </c>
      <c r="F576" s="294" t="s">
        <v>489</v>
      </c>
      <c r="G576" s="284"/>
    </row>
    <row r="577" spans="1:7">
      <c r="A577" s="294" t="s">
        <v>1021</v>
      </c>
      <c r="B577" s="284"/>
      <c r="C577" s="295">
        <v>25</v>
      </c>
      <c r="D577" s="284"/>
      <c r="E577" s="211" t="s">
        <v>350</v>
      </c>
      <c r="F577" s="294" t="s">
        <v>489</v>
      </c>
      <c r="G577" s="284"/>
    </row>
    <row r="578" spans="1:7">
      <c r="A578" s="294" t="s">
        <v>1021</v>
      </c>
      <c r="B578" s="284"/>
      <c r="C578" s="295">
        <v>10</v>
      </c>
      <c r="D578" s="284"/>
      <c r="E578" s="211" t="s">
        <v>350</v>
      </c>
      <c r="F578" s="294" t="s">
        <v>489</v>
      </c>
      <c r="G578" s="284"/>
    </row>
    <row r="579" spans="1:7">
      <c r="A579" s="294" t="s">
        <v>1021</v>
      </c>
      <c r="B579" s="284"/>
      <c r="C579" s="295">
        <v>40</v>
      </c>
      <c r="D579" s="284"/>
      <c r="E579" s="211" t="s">
        <v>350</v>
      </c>
      <c r="F579" s="294" t="s">
        <v>489</v>
      </c>
      <c r="G579" s="284"/>
    </row>
    <row r="580" spans="1:7">
      <c r="A580" s="294" t="s">
        <v>1021</v>
      </c>
      <c r="B580" s="284"/>
      <c r="C580" s="295">
        <v>10</v>
      </c>
      <c r="D580" s="284"/>
      <c r="E580" s="211" t="s">
        <v>350</v>
      </c>
      <c r="F580" s="294" t="s">
        <v>489</v>
      </c>
      <c r="G580" s="284"/>
    </row>
    <row r="581" spans="1:7">
      <c r="A581" s="294" t="s">
        <v>1021</v>
      </c>
      <c r="B581" s="284"/>
      <c r="C581" s="295">
        <v>40</v>
      </c>
      <c r="D581" s="284"/>
      <c r="E581" s="211" t="s">
        <v>350</v>
      </c>
      <c r="F581" s="294" t="s">
        <v>489</v>
      </c>
      <c r="G581" s="284"/>
    </row>
    <row r="582" spans="1:7">
      <c r="A582" s="294" t="s">
        <v>1021</v>
      </c>
      <c r="B582" s="284"/>
      <c r="C582" s="295">
        <v>35</v>
      </c>
      <c r="D582" s="284"/>
      <c r="E582" s="211" t="s">
        <v>350</v>
      </c>
      <c r="F582" s="294" t="s">
        <v>489</v>
      </c>
      <c r="G582" s="284"/>
    </row>
    <row r="583" spans="1:7">
      <c r="A583" s="294" t="s">
        <v>1021</v>
      </c>
      <c r="B583" s="284"/>
      <c r="C583" s="295">
        <v>30</v>
      </c>
      <c r="D583" s="284"/>
      <c r="E583" s="211" t="s">
        <v>350</v>
      </c>
      <c r="F583" s="294" t="s">
        <v>489</v>
      </c>
      <c r="G583" s="284"/>
    </row>
    <row r="584" spans="1:7">
      <c r="A584" s="294" t="s">
        <v>1021</v>
      </c>
      <c r="B584" s="284"/>
      <c r="C584" s="295">
        <v>90</v>
      </c>
      <c r="D584" s="284"/>
      <c r="E584" s="211" t="s">
        <v>350</v>
      </c>
      <c r="F584" s="294" t="s">
        <v>489</v>
      </c>
      <c r="G584" s="284"/>
    </row>
    <row r="585" spans="1:7">
      <c r="A585" s="294" t="s">
        <v>1021</v>
      </c>
      <c r="B585" s="284"/>
      <c r="C585" s="295">
        <v>60</v>
      </c>
      <c r="D585" s="284"/>
      <c r="E585" s="211" t="s">
        <v>350</v>
      </c>
      <c r="F585" s="294" t="s">
        <v>489</v>
      </c>
      <c r="G585" s="284"/>
    </row>
    <row r="586" spans="1:7">
      <c r="A586" s="294" t="s">
        <v>1021</v>
      </c>
      <c r="B586" s="284"/>
      <c r="C586" s="295">
        <v>40</v>
      </c>
      <c r="D586" s="284"/>
      <c r="E586" s="211" t="s">
        <v>347</v>
      </c>
      <c r="F586" s="294" t="s">
        <v>489</v>
      </c>
      <c r="G586" s="284"/>
    </row>
    <row r="587" spans="1:7">
      <c r="A587" s="294" t="s">
        <v>1021</v>
      </c>
      <c r="B587" s="284"/>
      <c r="C587" s="295">
        <v>10</v>
      </c>
      <c r="D587" s="284"/>
      <c r="E587" s="211" t="s">
        <v>347</v>
      </c>
      <c r="F587" s="294" t="s">
        <v>489</v>
      </c>
      <c r="G587" s="284"/>
    </row>
    <row r="588" spans="1:7">
      <c r="A588" s="294" t="s">
        <v>1021</v>
      </c>
      <c r="B588" s="284"/>
      <c r="C588" s="295">
        <v>25</v>
      </c>
      <c r="D588" s="284"/>
      <c r="E588" s="211" t="s">
        <v>347</v>
      </c>
      <c r="F588" s="294" t="s">
        <v>489</v>
      </c>
      <c r="G588" s="284"/>
    </row>
    <row r="589" spans="1:7">
      <c r="A589" s="294" t="s">
        <v>1021</v>
      </c>
      <c r="B589" s="284"/>
      <c r="C589" s="295">
        <v>10</v>
      </c>
      <c r="D589" s="284"/>
      <c r="E589" s="211" t="s">
        <v>347</v>
      </c>
      <c r="F589" s="294" t="s">
        <v>489</v>
      </c>
      <c r="G589" s="284"/>
    </row>
    <row r="590" spans="1:7">
      <c r="A590" s="294" t="s">
        <v>1021</v>
      </c>
      <c r="B590" s="284"/>
      <c r="C590" s="295">
        <v>40</v>
      </c>
      <c r="D590" s="284"/>
      <c r="E590" s="211" t="s">
        <v>347</v>
      </c>
      <c r="F590" s="294" t="s">
        <v>489</v>
      </c>
      <c r="G590" s="284"/>
    </row>
    <row r="591" spans="1:7">
      <c r="A591" s="294" t="s">
        <v>1021</v>
      </c>
      <c r="B591" s="284"/>
      <c r="C591" s="295">
        <v>25</v>
      </c>
      <c r="D591" s="284"/>
      <c r="E591" s="211" t="s">
        <v>347</v>
      </c>
      <c r="F591" s="294" t="s">
        <v>489</v>
      </c>
      <c r="G591" s="284"/>
    </row>
    <row r="592" spans="1:7">
      <c r="A592" s="296"/>
      <c r="B592" s="284"/>
      <c r="C592" s="297">
        <v>1640</v>
      </c>
      <c r="D592" s="284"/>
      <c r="E592" s="212"/>
      <c r="F592" s="296"/>
      <c r="G592" s="284"/>
    </row>
    <row r="593" spans="1:7">
      <c r="A593" s="288"/>
      <c r="B593" s="288"/>
      <c r="C593" s="288"/>
      <c r="D593" s="288"/>
      <c r="E593" s="288"/>
      <c r="F593" s="288"/>
      <c r="G593" s="288"/>
    </row>
    <row r="594" spans="1:7" ht="25.5">
      <c r="A594" s="298" t="s">
        <v>172</v>
      </c>
      <c r="B594" s="284"/>
      <c r="C594" s="298" t="s">
        <v>173</v>
      </c>
      <c r="D594" s="284"/>
      <c r="E594" s="210" t="s">
        <v>174</v>
      </c>
      <c r="F594" s="298" t="s">
        <v>175</v>
      </c>
      <c r="G594" s="284"/>
    </row>
    <row r="595" spans="1:7">
      <c r="A595" s="294" t="s">
        <v>1022</v>
      </c>
      <c r="B595" s="284"/>
      <c r="C595" s="295">
        <v>2186.35</v>
      </c>
      <c r="D595" s="284"/>
      <c r="E595" s="211" t="s">
        <v>347</v>
      </c>
      <c r="F595" s="294" t="s">
        <v>1023</v>
      </c>
      <c r="G595" s="284"/>
    </row>
    <row r="596" spans="1:7">
      <c r="A596" s="294" t="s">
        <v>1022</v>
      </c>
      <c r="B596" s="284"/>
      <c r="C596" s="295">
        <v>4509.78</v>
      </c>
      <c r="D596" s="284"/>
      <c r="E596" s="211" t="s">
        <v>195</v>
      </c>
      <c r="F596" s="294" t="s">
        <v>1023</v>
      </c>
      <c r="G596" s="284"/>
    </row>
    <row r="597" spans="1:7">
      <c r="A597" s="294" t="s">
        <v>1022</v>
      </c>
      <c r="B597" s="284"/>
      <c r="C597" s="295">
        <v>8506.18</v>
      </c>
      <c r="D597" s="284"/>
      <c r="E597" s="211" t="s">
        <v>184</v>
      </c>
      <c r="F597" s="294" t="s">
        <v>1023</v>
      </c>
      <c r="G597" s="284"/>
    </row>
    <row r="598" spans="1:7">
      <c r="A598" s="294" t="s">
        <v>1022</v>
      </c>
      <c r="B598" s="284"/>
      <c r="C598" s="295">
        <v>324.08999999999997</v>
      </c>
      <c r="D598" s="284"/>
      <c r="E598" s="211" t="s">
        <v>1009</v>
      </c>
      <c r="F598" s="294" t="s">
        <v>1023</v>
      </c>
      <c r="G598" s="284"/>
    </row>
    <row r="599" spans="1:7">
      <c r="A599" s="296"/>
      <c r="B599" s="284"/>
      <c r="C599" s="297">
        <v>15526.4</v>
      </c>
      <c r="D599" s="284"/>
      <c r="E599" s="212"/>
      <c r="F599" s="296"/>
      <c r="G599" s="284"/>
    </row>
    <row r="600" spans="1:7">
      <c r="A600" s="288"/>
      <c r="B600" s="288"/>
      <c r="C600" s="288"/>
      <c r="D600" s="288"/>
      <c r="E600" s="288"/>
      <c r="F600" s="288"/>
      <c r="G600" s="288"/>
    </row>
    <row r="601" spans="1:7" ht="25.5">
      <c r="A601" s="298" t="s">
        <v>172</v>
      </c>
      <c r="B601" s="284"/>
      <c r="C601" s="298" t="s">
        <v>173</v>
      </c>
      <c r="D601" s="284"/>
      <c r="E601" s="210" t="s">
        <v>174</v>
      </c>
      <c r="F601" s="298" t="s">
        <v>175</v>
      </c>
      <c r="G601" s="284"/>
    </row>
    <row r="602" spans="1:7">
      <c r="A602" s="294" t="s">
        <v>1024</v>
      </c>
      <c r="B602" s="284"/>
      <c r="C602" s="295">
        <v>10</v>
      </c>
      <c r="D602" s="284"/>
      <c r="E602" s="211" t="s">
        <v>1016</v>
      </c>
      <c r="F602" s="294" t="s">
        <v>1025</v>
      </c>
      <c r="G602" s="284"/>
    </row>
    <row r="603" spans="1:7">
      <c r="A603" s="294" t="s">
        <v>1024</v>
      </c>
      <c r="B603" s="284"/>
      <c r="C603" s="295">
        <v>10</v>
      </c>
      <c r="D603" s="284"/>
      <c r="E603" s="211" t="s">
        <v>468</v>
      </c>
      <c r="F603" s="294" t="s">
        <v>1026</v>
      </c>
      <c r="G603" s="284"/>
    </row>
    <row r="604" spans="1:7">
      <c r="A604" s="294" t="s">
        <v>1024</v>
      </c>
      <c r="B604" s="284"/>
      <c r="C604" s="295">
        <v>10</v>
      </c>
      <c r="D604" s="284"/>
      <c r="E604" s="211" t="s">
        <v>468</v>
      </c>
      <c r="F604" s="294" t="s">
        <v>1025</v>
      </c>
      <c r="G604" s="284"/>
    </row>
    <row r="605" spans="1:7">
      <c r="A605" s="294" t="s">
        <v>1024</v>
      </c>
      <c r="B605" s="284"/>
      <c r="C605" s="295">
        <v>10</v>
      </c>
      <c r="D605" s="284"/>
      <c r="E605" s="211" t="s">
        <v>468</v>
      </c>
      <c r="F605" s="294" t="s">
        <v>1025</v>
      </c>
      <c r="G605" s="284"/>
    </row>
    <row r="606" spans="1:7">
      <c r="A606" s="294" t="s">
        <v>1024</v>
      </c>
      <c r="B606" s="284"/>
      <c r="C606" s="295">
        <v>10</v>
      </c>
      <c r="D606" s="284"/>
      <c r="E606" s="211" t="s">
        <v>468</v>
      </c>
      <c r="F606" s="294" t="s">
        <v>1025</v>
      </c>
      <c r="G606" s="284"/>
    </row>
    <row r="607" spans="1:7">
      <c r="A607" s="294" t="s">
        <v>1024</v>
      </c>
      <c r="B607" s="284"/>
      <c r="C607" s="295">
        <v>10</v>
      </c>
      <c r="D607" s="284"/>
      <c r="E607" s="211" t="s">
        <v>468</v>
      </c>
      <c r="F607" s="294" t="s">
        <v>1025</v>
      </c>
      <c r="G607" s="284"/>
    </row>
    <row r="608" spans="1:7">
      <c r="A608" s="294" t="s">
        <v>1024</v>
      </c>
      <c r="B608" s="284"/>
      <c r="C608" s="295">
        <v>10</v>
      </c>
      <c r="D608" s="284"/>
      <c r="E608" s="211" t="s">
        <v>468</v>
      </c>
      <c r="F608" s="294" t="s">
        <v>1026</v>
      </c>
      <c r="G608" s="284"/>
    </row>
    <row r="609" spans="1:7">
      <c r="A609" s="294" t="s">
        <v>1024</v>
      </c>
      <c r="B609" s="284"/>
      <c r="C609" s="295">
        <v>10</v>
      </c>
      <c r="D609" s="284"/>
      <c r="E609" s="211" t="s">
        <v>468</v>
      </c>
      <c r="F609" s="294" t="s">
        <v>1025</v>
      </c>
      <c r="G609" s="284"/>
    </row>
    <row r="610" spans="1:7">
      <c r="A610" s="294" t="s">
        <v>1024</v>
      </c>
      <c r="B610" s="284"/>
      <c r="C610" s="295">
        <v>10</v>
      </c>
      <c r="D610" s="284"/>
      <c r="E610" s="211" t="s">
        <v>468</v>
      </c>
      <c r="F610" s="294" t="s">
        <v>1025</v>
      </c>
      <c r="G610" s="284"/>
    </row>
    <row r="611" spans="1:7">
      <c r="A611" s="294" t="s">
        <v>1027</v>
      </c>
      <c r="B611" s="284"/>
      <c r="C611" s="295">
        <v>10</v>
      </c>
      <c r="D611" s="284"/>
      <c r="E611" s="211" t="s">
        <v>201</v>
      </c>
      <c r="F611" s="294" t="s">
        <v>1028</v>
      </c>
      <c r="G611" s="284"/>
    </row>
    <row r="612" spans="1:7">
      <c r="A612" s="294" t="s">
        <v>1027</v>
      </c>
      <c r="B612" s="284"/>
      <c r="C612" s="295">
        <v>10</v>
      </c>
      <c r="D612" s="284"/>
      <c r="E612" s="211" t="s">
        <v>208</v>
      </c>
      <c r="F612" s="294" t="s">
        <v>1028</v>
      </c>
      <c r="G612" s="284"/>
    </row>
    <row r="613" spans="1:7">
      <c r="A613" s="294" t="s">
        <v>1027</v>
      </c>
      <c r="B613" s="284"/>
      <c r="C613" s="295">
        <v>10</v>
      </c>
      <c r="D613" s="284"/>
      <c r="E613" s="211" t="s">
        <v>208</v>
      </c>
      <c r="F613" s="294" t="s">
        <v>1028</v>
      </c>
      <c r="G613" s="284"/>
    </row>
    <row r="614" spans="1:7">
      <c r="A614" s="294" t="s">
        <v>1027</v>
      </c>
      <c r="B614" s="284"/>
      <c r="C614" s="295">
        <v>10</v>
      </c>
      <c r="D614" s="284"/>
      <c r="E614" s="211" t="s">
        <v>208</v>
      </c>
      <c r="F614" s="294" t="s">
        <v>1028</v>
      </c>
      <c r="G614" s="284"/>
    </row>
    <row r="615" spans="1:7">
      <c r="A615" s="294" t="s">
        <v>1027</v>
      </c>
      <c r="B615" s="284"/>
      <c r="C615" s="295">
        <v>10</v>
      </c>
      <c r="D615" s="284"/>
      <c r="E615" s="211" t="s">
        <v>208</v>
      </c>
      <c r="F615" s="294" t="s">
        <v>1028</v>
      </c>
      <c r="G615" s="284"/>
    </row>
    <row r="616" spans="1:7">
      <c r="A616" s="294" t="s">
        <v>1027</v>
      </c>
      <c r="B616" s="284"/>
      <c r="C616" s="295">
        <v>10</v>
      </c>
      <c r="D616" s="284"/>
      <c r="E616" s="211" t="s">
        <v>208</v>
      </c>
      <c r="F616" s="294" t="s">
        <v>1028</v>
      </c>
      <c r="G616" s="284"/>
    </row>
    <row r="617" spans="1:7">
      <c r="A617" s="294" t="s">
        <v>1027</v>
      </c>
      <c r="B617" s="284"/>
      <c r="C617" s="295">
        <v>10</v>
      </c>
      <c r="D617" s="284"/>
      <c r="E617" s="211" t="s">
        <v>208</v>
      </c>
      <c r="F617" s="294" t="s">
        <v>1028</v>
      </c>
      <c r="G617" s="284"/>
    </row>
    <row r="618" spans="1:7">
      <c r="A618" s="294" t="s">
        <v>1027</v>
      </c>
      <c r="B618" s="284"/>
      <c r="C618" s="295">
        <v>20</v>
      </c>
      <c r="D618" s="284"/>
      <c r="E618" s="211" t="s">
        <v>208</v>
      </c>
      <c r="F618" s="294" t="s">
        <v>1028</v>
      </c>
      <c r="G618" s="284"/>
    </row>
    <row r="619" spans="1:7">
      <c r="A619" s="294" t="s">
        <v>1027</v>
      </c>
      <c r="B619" s="284"/>
      <c r="C619" s="295">
        <v>10</v>
      </c>
      <c r="D619" s="284"/>
      <c r="E619" s="211" t="s">
        <v>347</v>
      </c>
      <c r="F619" s="294" t="s">
        <v>1028</v>
      </c>
      <c r="G619" s="284"/>
    </row>
    <row r="620" spans="1:7">
      <c r="A620" s="294" t="s">
        <v>1027</v>
      </c>
      <c r="B620" s="284"/>
      <c r="C620" s="295">
        <v>10</v>
      </c>
      <c r="D620" s="284"/>
      <c r="E620" s="211" t="s">
        <v>347</v>
      </c>
      <c r="F620" s="294" t="s">
        <v>1028</v>
      </c>
      <c r="G620" s="284"/>
    </row>
    <row r="621" spans="1:7">
      <c r="A621" s="296"/>
      <c r="B621" s="284"/>
      <c r="C621" s="297">
        <v>200</v>
      </c>
      <c r="D621" s="284"/>
      <c r="E621" s="212"/>
      <c r="F621" s="296"/>
      <c r="G621" s="284"/>
    </row>
    <row r="622" spans="1:7">
      <c r="A622" s="288"/>
      <c r="B622" s="288"/>
      <c r="C622" s="288"/>
      <c r="D622" s="288"/>
      <c r="E622" s="288"/>
      <c r="F622" s="288"/>
      <c r="G622" s="288"/>
    </row>
    <row r="623" spans="1:7" ht="25.5">
      <c r="A623" s="298" t="s">
        <v>172</v>
      </c>
      <c r="B623" s="284"/>
      <c r="C623" s="298" t="s">
        <v>173</v>
      </c>
      <c r="D623" s="284"/>
      <c r="E623" s="210" t="s">
        <v>174</v>
      </c>
      <c r="F623" s="298" t="s">
        <v>175</v>
      </c>
      <c r="G623" s="284"/>
    </row>
    <row r="624" spans="1:7">
      <c r="A624" s="294" t="s">
        <v>1029</v>
      </c>
      <c r="B624" s="284"/>
      <c r="C624" s="295">
        <v>1852.91</v>
      </c>
      <c r="D624" s="284"/>
      <c r="E624" s="211" t="s">
        <v>190</v>
      </c>
      <c r="F624" s="294" t="s">
        <v>1030</v>
      </c>
      <c r="G624" s="284"/>
    </row>
    <row r="625" spans="1:7">
      <c r="A625" s="294" t="s">
        <v>1031</v>
      </c>
      <c r="B625" s="284"/>
      <c r="C625" s="295">
        <v>561.72</v>
      </c>
      <c r="D625" s="284"/>
      <c r="E625" s="211" t="s">
        <v>917</v>
      </c>
      <c r="F625" s="294" t="s">
        <v>1030</v>
      </c>
      <c r="G625" s="284"/>
    </row>
    <row r="626" spans="1:7">
      <c r="A626" s="294" t="s">
        <v>1032</v>
      </c>
      <c r="B626" s="284"/>
      <c r="C626" s="295">
        <v>314.02999999999997</v>
      </c>
      <c r="D626" s="284"/>
      <c r="E626" s="211" t="s">
        <v>917</v>
      </c>
      <c r="F626" s="294" t="s">
        <v>1033</v>
      </c>
      <c r="G626" s="284"/>
    </row>
    <row r="627" spans="1:7">
      <c r="A627" s="294" t="s">
        <v>1032</v>
      </c>
      <c r="B627" s="284"/>
      <c r="C627" s="295">
        <v>392.29</v>
      </c>
      <c r="D627" s="284"/>
      <c r="E627" s="211" t="s">
        <v>917</v>
      </c>
      <c r="F627" s="294" t="s">
        <v>1034</v>
      </c>
      <c r="G627" s="284"/>
    </row>
    <row r="628" spans="1:7">
      <c r="A628" s="294" t="s">
        <v>1029</v>
      </c>
      <c r="B628" s="284"/>
      <c r="C628" s="295">
        <v>567.12</v>
      </c>
      <c r="D628" s="284"/>
      <c r="E628" s="211" t="s">
        <v>917</v>
      </c>
      <c r="F628" s="294" t="s">
        <v>1034</v>
      </c>
      <c r="G628" s="284"/>
    </row>
    <row r="629" spans="1:7">
      <c r="A629" s="294" t="s">
        <v>1031</v>
      </c>
      <c r="B629" s="284"/>
      <c r="C629" s="295">
        <v>184.4</v>
      </c>
      <c r="D629" s="284"/>
      <c r="E629" s="211" t="s">
        <v>917</v>
      </c>
      <c r="F629" s="294" t="s">
        <v>1035</v>
      </c>
      <c r="G629" s="284"/>
    </row>
    <row r="630" spans="1:7">
      <c r="A630" s="294" t="s">
        <v>1031</v>
      </c>
      <c r="B630" s="284"/>
      <c r="C630" s="295">
        <v>1061.49</v>
      </c>
      <c r="D630" s="284"/>
      <c r="E630" s="211" t="s">
        <v>195</v>
      </c>
      <c r="F630" s="294" t="s">
        <v>1030</v>
      </c>
      <c r="G630" s="284"/>
    </row>
    <row r="631" spans="1:7">
      <c r="A631" s="294" t="s">
        <v>1032</v>
      </c>
      <c r="B631" s="284"/>
      <c r="C631" s="295">
        <v>674.24</v>
      </c>
      <c r="D631" s="284"/>
      <c r="E631" s="211" t="s">
        <v>195</v>
      </c>
      <c r="F631" s="294" t="s">
        <v>1034</v>
      </c>
      <c r="G631" s="284"/>
    </row>
    <row r="632" spans="1:7">
      <c r="A632" s="294" t="s">
        <v>1032</v>
      </c>
      <c r="B632" s="284"/>
      <c r="C632" s="295">
        <v>1384.92</v>
      </c>
      <c r="D632" s="284"/>
      <c r="E632" s="211" t="s">
        <v>350</v>
      </c>
      <c r="F632" s="294" t="s">
        <v>1030</v>
      </c>
      <c r="G632" s="284"/>
    </row>
    <row r="633" spans="1:7">
      <c r="A633" s="294" t="s">
        <v>1036</v>
      </c>
      <c r="B633" s="284"/>
      <c r="C633" s="295">
        <v>63.53</v>
      </c>
      <c r="D633" s="284"/>
      <c r="E633" s="211" t="s">
        <v>344</v>
      </c>
      <c r="F633" s="294" t="s">
        <v>1034</v>
      </c>
      <c r="G633" s="284"/>
    </row>
    <row r="634" spans="1:7">
      <c r="A634" s="294" t="s">
        <v>1037</v>
      </c>
      <c r="B634" s="284"/>
      <c r="C634" s="295">
        <v>18.88</v>
      </c>
      <c r="D634" s="284"/>
      <c r="E634" s="211" t="s">
        <v>344</v>
      </c>
      <c r="F634" s="294" t="s">
        <v>1034</v>
      </c>
      <c r="G634" s="284"/>
    </row>
    <row r="635" spans="1:7">
      <c r="A635" s="294" t="s">
        <v>1037</v>
      </c>
      <c r="B635" s="284"/>
      <c r="C635" s="295">
        <v>18.88</v>
      </c>
      <c r="D635" s="284"/>
      <c r="E635" s="211" t="s">
        <v>344</v>
      </c>
      <c r="F635" s="294" t="s">
        <v>1034</v>
      </c>
      <c r="G635" s="284"/>
    </row>
    <row r="636" spans="1:7">
      <c r="A636" s="294" t="s">
        <v>1037</v>
      </c>
      <c r="B636" s="284"/>
      <c r="C636" s="295">
        <v>20</v>
      </c>
      <c r="D636" s="284"/>
      <c r="E636" s="211" t="s">
        <v>344</v>
      </c>
      <c r="F636" s="294" t="s">
        <v>1034</v>
      </c>
      <c r="G636" s="284"/>
    </row>
    <row r="637" spans="1:7">
      <c r="A637" s="294" t="s">
        <v>1037</v>
      </c>
      <c r="B637" s="284"/>
      <c r="C637" s="295">
        <v>48</v>
      </c>
      <c r="D637" s="284"/>
      <c r="E637" s="211" t="s">
        <v>344</v>
      </c>
      <c r="F637" s="294" t="s">
        <v>1035</v>
      </c>
      <c r="G637" s="284"/>
    </row>
    <row r="638" spans="1:7">
      <c r="A638" s="294" t="s">
        <v>1037</v>
      </c>
      <c r="B638" s="284"/>
      <c r="C638" s="295">
        <v>364.99</v>
      </c>
      <c r="D638" s="284"/>
      <c r="E638" s="211" t="s">
        <v>344</v>
      </c>
      <c r="F638" s="294" t="s">
        <v>1034</v>
      </c>
      <c r="G638" s="284"/>
    </row>
    <row r="639" spans="1:7">
      <c r="A639" s="294" t="s">
        <v>1037</v>
      </c>
      <c r="B639" s="284"/>
      <c r="C639" s="295">
        <v>20</v>
      </c>
      <c r="D639" s="284"/>
      <c r="E639" s="211" t="s">
        <v>344</v>
      </c>
      <c r="F639" s="294" t="s">
        <v>1034</v>
      </c>
      <c r="G639" s="284"/>
    </row>
    <row r="640" spans="1:7">
      <c r="A640" s="294" t="s">
        <v>1037</v>
      </c>
      <c r="B640" s="284"/>
      <c r="C640" s="295">
        <v>18.88</v>
      </c>
      <c r="D640" s="284"/>
      <c r="E640" s="211" t="s">
        <v>344</v>
      </c>
      <c r="F640" s="294" t="s">
        <v>1034</v>
      </c>
      <c r="G640" s="284"/>
    </row>
    <row r="641" spans="1:7">
      <c r="A641" s="294" t="s">
        <v>1037</v>
      </c>
      <c r="B641" s="284"/>
      <c r="C641" s="295">
        <v>227.58</v>
      </c>
      <c r="D641" s="284"/>
      <c r="E641" s="211" t="s">
        <v>344</v>
      </c>
      <c r="F641" s="294" t="s">
        <v>1034</v>
      </c>
      <c r="G641" s="284"/>
    </row>
    <row r="642" spans="1:7">
      <c r="A642" s="294" t="s">
        <v>1032</v>
      </c>
      <c r="B642" s="284"/>
      <c r="C642" s="295">
        <v>2905.72</v>
      </c>
      <c r="D642" s="284"/>
      <c r="E642" s="211" t="s">
        <v>344</v>
      </c>
      <c r="F642" s="294" t="s">
        <v>1030</v>
      </c>
      <c r="G642" s="284"/>
    </row>
    <row r="643" spans="1:7">
      <c r="A643" s="294" t="s">
        <v>1036</v>
      </c>
      <c r="B643" s="284"/>
      <c r="C643" s="295">
        <v>85.8</v>
      </c>
      <c r="D643" s="284"/>
      <c r="E643" s="211" t="s">
        <v>344</v>
      </c>
      <c r="F643" s="294" t="s">
        <v>1030</v>
      </c>
      <c r="G643" s="284"/>
    </row>
    <row r="644" spans="1:7">
      <c r="A644" s="294" t="s">
        <v>1038</v>
      </c>
      <c r="B644" s="284"/>
      <c r="C644" s="295">
        <v>342.5</v>
      </c>
      <c r="D644" s="284"/>
      <c r="E644" s="211" t="s">
        <v>344</v>
      </c>
      <c r="F644" s="294" t="s">
        <v>1035</v>
      </c>
      <c r="G644" s="284"/>
    </row>
    <row r="645" spans="1:7">
      <c r="A645" s="294" t="s">
        <v>1036</v>
      </c>
      <c r="B645" s="284"/>
      <c r="C645" s="295">
        <v>184.4</v>
      </c>
      <c r="D645" s="284"/>
      <c r="E645" s="211" t="s">
        <v>344</v>
      </c>
      <c r="F645" s="294" t="s">
        <v>1035</v>
      </c>
      <c r="G645" s="284"/>
    </row>
    <row r="646" spans="1:7">
      <c r="A646" s="294" t="s">
        <v>1039</v>
      </c>
      <c r="B646" s="284"/>
      <c r="C646" s="295">
        <v>36.72</v>
      </c>
      <c r="D646" s="284"/>
      <c r="E646" s="211" t="s">
        <v>344</v>
      </c>
      <c r="F646" s="294" t="s">
        <v>1033</v>
      </c>
      <c r="G646" s="284"/>
    </row>
    <row r="647" spans="1:7">
      <c r="A647" s="294" t="s">
        <v>1040</v>
      </c>
      <c r="B647" s="284"/>
      <c r="C647" s="295">
        <v>1210.04</v>
      </c>
      <c r="D647" s="284"/>
      <c r="E647" s="211" t="s">
        <v>344</v>
      </c>
      <c r="F647" s="294" t="s">
        <v>1033</v>
      </c>
      <c r="G647" s="284"/>
    </row>
    <row r="648" spans="1:7">
      <c r="A648" s="294" t="s">
        <v>1036</v>
      </c>
      <c r="B648" s="284"/>
      <c r="C648" s="295">
        <v>3711.7</v>
      </c>
      <c r="D648" s="284"/>
      <c r="E648" s="211" t="s">
        <v>184</v>
      </c>
      <c r="F648" s="294" t="s">
        <v>1030</v>
      </c>
      <c r="G648" s="284"/>
    </row>
    <row r="649" spans="1:7">
      <c r="A649" s="294" t="s">
        <v>1041</v>
      </c>
      <c r="B649" s="284"/>
      <c r="C649" s="295">
        <v>671.83</v>
      </c>
      <c r="D649" s="284"/>
      <c r="E649" s="211" t="s">
        <v>190</v>
      </c>
      <c r="F649" s="294" t="s">
        <v>1042</v>
      </c>
      <c r="G649" s="284"/>
    </row>
    <row r="650" spans="1:7">
      <c r="A650" s="296"/>
      <c r="B650" s="284"/>
      <c r="C650" s="297">
        <v>16942.57</v>
      </c>
      <c r="D650" s="284"/>
      <c r="E650" s="212"/>
      <c r="F650" s="296"/>
      <c r="G650" s="284"/>
    </row>
    <row r="651" spans="1:7">
      <c r="A651" s="288"/>
      <c r="B651" s="288"/>
      <c r="C651" s="288"/>
      <c r="D651" s="288"/>
      <c r="E651" s="288"/>
      <c r="F651" s="288"/>
      <c r="G651" s="288"/>
    </row>
    <row r="652" spans="1:7" ht="25.5">
      <c r="A652" s="298" t="s">
        <v>172</v>
      </c>
      <c r="B652" s="284"/>
      <c r="C652" s="298" t="s">
        <v>173</v>
      </c>
      <c r="D652" s="284"/>
      <c r="E652" s="210" t="s">
        <v>174</v>
      </c>
      <c r="F652" s="298" t="s">
        <v>175</v>
      </c>
      <c r="G652" s="284"/>
    </row>
    <row r="653" spans="1:7">
      <c r="A653" s="294" t="s">
        <v>1043</v>
      </c>
      <c r="B653" s="284"/>
      <c r="C653" s="295">
        <v>13054.8</v>
      </c>
      <c r="D653" s="284"/>
      <c r="E653" s="211" t="s">
        <v>344</v>
      </c>
      <c r="F653" s="294" t="s">
        <v>1044</v>
      </c>
      <c r="G653" s="284"/>
    </row>
    <row r="654" spans="1:7">
      <c r="A654" s="294" t="s">
        <v>1045</v>
      </c>
      <c r="B654" s="284"/>
      <c r="C654" s="295">
        <v>13990</v>
      </c>
      <c r="D654" s="284"/>
      <c r="E654" s="211" t="s">
        <v>480</v>
      </c>
      <c r="F654" s="294" t="s">
        <v>1044</v>
      </c>
      <c r="G654" s="284"/>
    </row>
    <row r="655" spans="1:7">
      <c r="A655" s="294" t="s">
        <v>1046</v>
      </c>
      <c r="B655" s="284"/>
      <c r="C655" s="295">
        <v>13990</v>
      </c>
      <c r="D655" s="284"/>
      <c r="E655" s="211" t="s">
        <v>211</v>
      </c>
      <c r="F655" s="294" t="s">
        <v>1044</v>
      </c>
      <c r="G655" s="284"/>
    </row>
    <row r="656" spans="1:7">
      <c r="A656" s="296"/>
      <c r="B656" s="284"/>
      <c r="C656" s="297">
        <v>41034.800000000003</v>
      </c>
      <c r="D656" s="284"/>
      <c r="E656" s="212"/>
      <c r="F656" s="296"/>
      <c r="G656" s="284"/>
    </row>
    <row r="657" spans="1:7">
      <c r="A657" s="288"/>
      <c r="B657" s="288"/>
      <c r="C657" s="288"/>
      <c r="D657" s="288"/>
      <c r="E657" s="288"/>
      <c r="F657" s="288"/>
      <c r="G657" s="288"/>
    </row>
    <row r="658" spans="1:7" ht="25.5">
      <c r="A658" s="298" t="s">
        <v>172</v>
      </c>
      <c r="B658" s="284"/>
      <c r="C658" s="298" t="s">
        <v>173</v>
      </c>
      <c r="D658" s="284"/>
      <c r="E658" s="210" t="s">
        <v>174</v>
      </c>
      <c r="F658" s="298" t="s">
        <v>175</v>
      </c>
      <c r="G658" s="284"/>
    </row>
    <row r="659" spans="1:7">
      <c r="A659" s="294" t="s">
        <v>1047</v>
      </c>
      <c r="B659" s="284"/>
      <c r="C659" s="295">
        <v>175</v>
      </c>
      <c r="D659" s="284"/>
      <c r="E659" s="211" t="s">
        <v>278</v>
      </c>
      <c r="F659" s="294" t="s">
        <v>1048</v>
      </c>
      <c r="G659" s="284"/>
    </row>
    <row r="660" spans="1:7">
      <c r="A660" s="294" t="s">
        <v>1049</v>
      </c>
      <c r="B660" s="284"/>
      <c r="C660" s="295">
        <v>614.89</v>
      </c>
      <c r="D660" s="284"/>
      <c r="E660" s="211" t="s">
        <v>274</v>
      </c>
      <c r="F660" s="294" t="s">
        <v>1050</v>
      </c>
      <c r="G660" s="284"/>
    </row>
    <row r="661" spans="1:7">
      <c r="A661" s="294" t="s">
        <v>1051</v>
      </c>
      <c r="B661" s="284"/>
      <c r="C661" s="295">
        <v>684.4</v>
      </c>
      <c r="D661" s="284"/>
      <c r="E661" s="211" t="s">
        <v>487</v>
      </c>
      <c r="F661" s="294" t="s">
        <v>1052</v>
      </c>
      <c r="G661" s="284"/>
    </row>
    <row r="662" spans="1:7">
      <c r="A662" s="294" t="s">
        <v>1053</v>
      </c>
      <c r="B662" s="284"/>
      <c r="C662" s="295">
        <v>305.17</v>
      </c>
      <c r="D662" s="284"/>
      <c r="E662" s="211" t="s">
        <v>190</v>
      </c>
      <c r="F662" s="294" t="s">
        <v>1054</v>
      </c>
      <c r="G662" s="284"/>
    </row>
    <row r="663" spans="1:7">
      <c r="A663" s="294" t="s">
        <v>1055</v>
      </c>
      <c r="B663" s="284"/>
      <c r="C663" s="295">
        <v>305.17</v>
      </c>
      <c r="D663" s="284"/>
      <c r="E663" s="211" t="s">
        <v>917</v>
      </c>
      <c r="F663" s="294" t="s">
        <v>1054</v>
      </c>
      <c r="G663" s="284"/>
    </row>
    <row r="664" spans="1:7">
      <c r="A664" s="294" t="s">
        <v>1056</v>
      </c>
      <c r="B664" s="284"/>
      <c r="C664" s="295">
        <v>169.2</v>
      </c>
      <c r="D664" s="284"/>
      <c r="E664" s="211" t="s">
        <v>569</v>
      </c>
      <c r="F664" s="294" t="s">
        <v>1050</v>
      </c>
      <c r="G664" s="284"/>
    </row>
    <row r="665" spans="1:7">
      <c r="A665" s="294" t="s">
        <v>1057</v>
      </c>
      <c r="B665" s="284"/>
      <c r="C665" s="295">
        <v>1400</v>
      </c>
      <c r="D665" s="284"/>
      <c r="E665" s="211" t="s">
        <v>347</v>
      </c>
      <c r="F665" s="294" t="s">
        <v>1058</v>
      </c>
      <c r="G665" s="284"/>
    </row>
    <row r="666" spans="1:7">
      <c r="A666" s="294" t="s">
        <v>1059</v>
      </c>
      <c r="B666" s="284"/>
      <c r="C666" s="295">
        <v>177</v>
      </c>
      <c r="D666" s="284"/>
      <c r="E666" s="211" t="s">
        <v>487</v>
      </c>
      <c r="F666" s="294" t="s">
        <v>1052</v>
      </c>
      <c r="G666" s="284"/>
    </row>
    <row r="667" spans="1:7">
      <c r="A667" s="294" t="s">
        <v>1060</v>
      </c>
      <c r="B667" s="284"/>
      <c r="C667" s="295">
        <v>1400</v>
      </c>
      <c r="D667" s="284"/>
      <c r="E667" s="211" t="s">
        <v>347</v>
      </c>
      <c r="F667" s="294" t="s">
        <v>1058</v>
      </c>
      <c r="G667" s="284"/>
    </row>
    <row r="668" spans="1:7">
      <c r="A668" s="294" t="s">
        <v>1061</v>
      </c>
      <c r="B668" s="284"/>
      <c r="C668" s="295">
        <v>1400</v>
      </c>
      <c r="D668" s="284"/>
      <c r="E668" s="211" t="s">
        <v>347</v>
      </c>
      <c r="F668" s="294" t="s">
        <v>1058</v>
      </c>
      <c r="G668" s="284"/>
    </row>
    <row r="669" spans="1:7">
      <c r="A669" s="294" t="s">
        <v>1062</v>
      </c>
      <c r="B669" s="284"/>
      <c r="C669" s="295">
        <v>808.7</v>
      </c>
      <c r="D669" s="284"/>
      <c r="E669" s="211" t="s">
        <v>195</v>
      </c>
      <c r="F669" s="294" t="s">
        <v>962</v>
      </c>
      <c r="G669" s="284"/>
    </row>
    <row r="670" spans="1:7">
      <c r="A670" s="294" t="s">
        <v>1063</v>
      </c>
      <c r="B670" s="284"/>
      <c r="C670" s="295">
        <v>684.4</v>
      </c>
      <c r="D670" s="284"/>
      <c r="E670" s="211" t="s">
        <v>201</v>
      </c>
      <c r="F670" s="294" t="s">
        <v>1052</v>
      </c>
      <c r="G670" s="284"/>
    </row>
    <row r="671" spans="1:7">
      <c r="A671" s="294" t="s">
        <v>1059</v>
      </c>
      <c r="B671" s="284"/>
      <c r="C671" s="295">
        <v>177</v>
      </c>
      <c r="D671" s="284"/>
      <c r="E671" s="211" t="s">
        <v>344</v>
      </c>
      <c r="F671" s="294" t="s">
        <v>1052</v>
      </c>
      <c r="G671" s="284"/>
    </row>
    <row r="672" spans="1:7">
      <c r="A672" s="294" t="s">
        <v>1064</v>
      </c>
      <c r="B672" s="284"/>
      <c r="C672" s="295">
        <v>175</v>
      </c>
      <c r="D672" s="284"/>
      <c r="E672" s="211" t="s">
        <v>344</v>
      </c>
      <c r="F672" s="294" t="s">
        <v>1048</v>
      </c>
      <c r="G672" s="284"/>
    </row>
    <row r="673" spans="1:7">
      <c r="A673" s="294" t="s">
        <v>1065</v>
      </c>
      <c r="B673" s="284"/>
      <c r="C673" s="295">
        <v>1400</v>
      </c>
      <c r="D673" s="284"/>
      <c r="E673" s="211" t="s">
        <v>184</v>
      </c>
      <c r="F673" s="294" t="s">
        <v>1058</v>
      </c>
      <c r="G673" s="284"/>
    </row>
    <row r="674" spans="1:7">
      <c r="A674" s="294" t="s">
        <v>1066</v>
      </c>
      <c r="B674" s="284"/>
      <c r="C674" s="295">
        <v>808.7</v>
      </c>
      <c r="D674" s="284"/>
      <c r="E674" s="211" t="s">
        <v>195</v>
      </c>
      <c r="F674" s="294" t="s">
        <v>962</v>
      </c>
      <c r="G674" s="284"/>
    </row>
    <row r="675" spans="1:7">
      <c r="A675" s="294" t="s">
        <v>1067</v>
      </c>
      <c r="B675" s="284"/>
      <c r="C675" s="295">
        <v>684.4</v>
      </c>
      <c r="D675" s="284"/>
      <c r="E675" s="211" t="s">
        <v>190</v>
      </c>
      <c r="F675" s="294" t="s">
        <v>1052</v>
      </c>
      <c r="G675" s="284"/>
    </row>
    <row r="676" spans="1:7">
      <c r="A676" s="294" t="s">
        <v>1059</v>
      </c>
      <c r="B676" s="284"/>
      <c r="C676" s="295">
        <v>177</v>
      </c>
      <c r="D676" s="284"/>
      <c r="E676" s="211" t="s">
        <v>190</v>
      </c>
      <c r="F676" s="294" t="s">
        <v>1052</v>
      </c>
      <c r="G676" s="284"/>
    </row>
    <row r="677" spans="1:7">
      <c r="A677" s="294" t="s">
        <v>1068</v>
      </c>
      <c r="B677" s="284"/>
      <c r="C677" s="295">
        <v>808.7</v>
      </c>
      <c r="D677" s="284"/>
      <c r="E677" s="211" t="s">
        <v>278</v>
      </c>
      <c r="F677" s="294" t="s">
        <v>962</v>
      </c>
      <c r="G677" s="284"/>
    </row>
    <row r="678" spans="1:7">
      <c r="A678" s="294" t="s">
        <v>1069</v>
      </c>
      <c r="B678" s="284"/>
      <c r="C678" s="295">
        <v>175</v>
      </c>
      <c r="D678" s="284"/>
      <c r="E678" s="211" t="s">
        <v>702</v>
      </c>
      <c r="F678" s="294" t="s">
        <v>1048</v>
      </c>
      <c r="G678" s="284"/>
    </row>
    <row r="679" spans="1:7">
      <c r="A679" s="294" t="s">
        <v>1070</v>
      </c>
      <c r="B679" s="284"/>
      <c r="C679" s="295">
        <v>305.17</v>
      </c>
      <c r="D679" s="284"/>
      <c r="E679" s="211" t="s">
        <v>214</v>
      </c>
      <c r="F679" s="294" t="s">
        <v>1054</v>
      </c>
      <c r="G679" s="284"/>
    </row>
    <row r="680" spans="1:7">
      <c r="A680" s="296"/>
      <c r="B680" s="284"/>
      <c r="C680" s="297">
        <v>12834.900000000001</v>
      </c>
      <c r="D680" s="284"/>
      <c r="E680" s="212"/>
      <c r="F680" s="296"/>
      <c r="G680" s="284"/>
    </row>
    <row r="681" spans="1:7">
      <c r="A681" s="288"/>
      <c r="B681" s="288"/>
      <c r="C681" s="288"/>
      <c r="D681" s="288"/>
      <c r="E681" s="288"/>
      <c r="F681" s="288"/>
      <c r="G681" s="288"/>
    </row>
    <row r="682" spans="1:7" ht="25.5">
      <c r="A682" s="298" t="s">
        <v>172</v>
      </c>
      <c r="B682" s="284"/>
      <c r="C682" s="298" t="s">
        <v>173</v>
      </c>
      <c r="D682" s="284"/>
      <c r="E682" s="210" t="s">
        <v>174</v>
      </c>
      <c r="F682" s="298" t="s">
        <v>175</v>
      </c>
      <c r="G682" s="284"/>
    </row>
    <row r="683" spans="1:7">
      <c r="A683" s="294" t="s">
        <v>1071</v>
      </c>
      <c r="B683" s="284"/>
      <c r="C683" s="295">
        <v>391</v>
      </c>
      <c r="D683" s="284"/>
      <c r="E683" s="211" t="s">
        <v>480</v>
      </c>
      <c r="F683" s="294" t="s">
        <v>1072</v>
      </c>
      <c r="G683" s="284"/>
    </row>
    <row r="684" spans="1:7">
      <c r="A684" s="294" t="s">
        <v>1073</v>
      </c>
      <c r="B684" s="284"/>
      <c r="C684" s="295">
        <v>2441.37</v>
      </c>
      <c r="D684" s="284"/>
      <c r="E684" s="211" t="s">
        <v>303</v>
      </c>
      <c r="F684" s="294" t="s">
        <v>1074</v>
      </c>
      <c r="G684" s="284"/>
    </row>
    <row r="685" spans="1:7">
      <c r="A685" s="294" t="s">
        <v>1075</v>
      </c>
      <c r="B685" s="284"/>
      <c r="C685" s="295">
        <v>528.9</v>
      </c>
      <c r="D685" s="284"/>
      <c r="E685" s="211" t="s">
        <v>1009</v>
      </c>
      <c r="F685" s="294" t="s">
        <v>1001</v>
      </c>
      <c r="G685" s="284"/>
    </row>
    <row r="686" spans="1:7">
      <c r="A686" s="294" t="s">
        <v>1076</v>
      </c>
      <c r="B686" s="284"/>
      <c r="C686" s="295">
        <v>2441.37</v>
      </c>
      <c r="D686" s="284"/>
      <c r="E686" s="211" t="s">
        <v>195</v>
      </c>
      <c r="F686" s="294" t="s">
        <v>1074</v>
      </c>
      <c r="G686" s="284"/>
    </row>
    <row r="687" spans="1:7">
      <c r="A687" s="294" t="s">
        <v>1077</v>
      </c>
      <c r="B687" s="284"/>
      <c r="C687" s="295">
        <v>391</v>
      </c>
      <c r="D687" s="284"/>
      <c r="E687" s="211" t="s">
        <v>344</v>
      </c>
      <c r="F687" s="294" t="s">
        <v>1072</v>
      </c>
      <c r="G687" s="284"/>
    </row>
    <row r="688" spans="1:7">
      <c r="A688" s="294" t="s">
        <v>1078</v>
      </c>
      <c r="B688" s="284"/>
      <c r="C688" s="295">
        <v>528.9</v>
      </c>
      <c r="D688" s="284"/>
      <c r="E688" s="211" t="s">
        <v>184</v>
      </c>
      <c r="F688" s="294" t="s">
        <v>1001</v>
      </c>
      <c r="G688" s="284"/>
    </row>
    <row r="689" spans="1:7">
      <c r="A689" s="294" t="s">
        <v>1079</v>
      </c>
      <c r="B689" s="284"/>
      <c r="C689" s="295">
        <v>528.9</v>
      </c>
      <c r="D689" s="284"/>
      <c r="E689" s="211" t="s">
        <v>179</v>
      </c>
      <c r="F689" s="294" t="s">
        <v>1001</v>
      </c>
      <c r="G689" s="284"/>
    </row>
    <row r="690" spans="1:7">
      <c r="A690" s="294" t="s">
        <v>1080</v>
      </c>
      <c r="B690" s="284"/>
      <c r="C690" s="295">
        <v>528.9</v>
      </c>
      <c r="D690" s="284"/>
      <c r="E690" s="211" t="s">
        <v>179</v>
      </c>
      <c r="F690" s="294" t="s">
        <v>1001</v>
      </c>
      <c r="G690" s="284"/>
    </row>
    <row r="691" spans="1:7">
      <c r="A691" s="294" t="s">
        <v>1081</v>
      </c>
      <c r="B691" s="284"/>
      <c r="C691" s="295">
        <v>391</v>
      </c>
      <c r="D691" s="284"/>
      <c r="E691" s="211" t="s">
        <v>211</v>
      </c>
      <c r="F691" s="294" t="s">
        <v>1072</v>
      </c>
      <c r="G691" s="284"/>
    </row>
    <row r="692" spans="1:7">
      <c r="A692" s="294" t="s">
        <v>1082</v>
      </c>
      <c r="B692" s="284"/>
      <c r="C692" s="295">
        <v>170</v>
      </c>
      <c r="D692" s="284"/>
      <c r="E692" s="211" t="s">
        <v>583</v>
      </c>
      <c r="F692" s="294" t="s">
        <v>938</v>
      </c>
      <c r="G692" s="284"/>
    </row>
    <row r="693" spans="1:7">
      <c r="A693" s="296"/>
      <c r="B693" s="284"/>
      <c r="C693" s="297">
        <v>8341.3399999999983</v>
      </c>
      <c r="D693" s="284"/>
      <c r="E693" s="212"/>
      <c r="F693" s="296"/>
      <c r="G693" s="284"/>
    </row>
    <row r="694" spans="1:7">
      <c r="A694" s="288"/>
      <c r="B694" s="288"/>
      <c r="C694" s="288"/>
      <c r="D694" s="288"/>
      <c r="E694" s="288"/>
      <c r="F694" s="288"/>
      <c r="G694" s="288"/>
    </row>
    <row r="695" spans="1:7" ht="25.5">
      <c r="A695" s="298" t="s">
        <v>172</v>
      </c>
      <c r="B695" s="284"/>
      <c r="C695" s="298" t="s">
        <v>173</v>
      </c>
      <c r="D695" s="284"/>
      <c r="E695" s="210" t="s">
        <v>174</v>
      </c>
      <c r="F695" s="298" t="s">
        <v>175</v>
      </c>
      <c r="G695" s="284"/>
    </row>
    <row r="696" spans="1:7">
      <c r="A696" s="294" t="s">
        <v>1083</v>
      </c>
      <c r="B696" s="284"/>
      <c r="C696" s="295">
        <v>46.06</v>
      </c>
      <c r="D696" s="284"/>
      <c r="E696" s="211" t="s">
        <v>917</v>
      </c>
      <c r="F696" s="294" t="s">
        <v>1084</v>
      </c>
      <c r="G696" s="284"/>
    </row>
    <row r="697" spans="1:7">
      <c r="A697" s="294" t="s">
        <v>1083</v>
      </c>
      <c r="B697" s="284"/>
      <c r="C697" s="295">
        <v>154</v>
      </c>
      <c r="D697" s="284"/>
      <c r="E697" s="211" t="s">
        <v>917</v>
      </c>
      <c r="F697" s="294" t="s">
        <v>1085</v>
      </c>
      <c r="G697" s="284"/>
    </row>
    <row r="698" spans="1:7">
      <c r="A698" s="294" t="s">
        <v>1083</v>
      </c>
      <c r="B698" s="284"/>
      <c r="C698" s="295">
        <v>73.5</v>
      </c>
      <c r="D698" s="284"/>
      <c r="E698" s="211" t="s">
        <v>446</v>
      </c>
      <c r="F698" s="294" t="s">
        <v>1084</v>
      </c>
      <c r="G698" s="284"/>
    </row>
    <row r="699" spans="1:7">
      <c r="A699" s="294" t="s">
        <v>1083</v>
      </c>
      <c r="B699" s="284"/>
      <c r="C699" s="295">
        <v>140</v>
      </c>
      <c r="D699" s="284"/>
      <c r="E699" s="211" t="s">
        <v>446</v>
      </c>
      <c r="F699" s="294" t="s">
        <v>1084</v>
      </c>
      <c r="G699" s="284"/>
    </row>
    <row r="700" spans="1:7">
      <c r="A700" s="294" t="s">
        <v>1083</v>
      </c>
      <c r="B700" s="284"/>
      <c r="C700" s="295">
        <v>49</v>
      </c>
      <c r="D700" s="284"/>
      <c r="E700" s="211" t="s">
        <v>446</v>
      </c>
      <c r="F700" s="294" t="s">
        <v>1084</v>
      </c>
      <c r="G700" s="284"/>
    </row>
    <row r="701" spans="1:7">
      <c r="A701" s="294" t="s">
        <v>1083</v>
      </c>
      <c r="B701" s="284"/>
      <c r="C701" s="295">
        <v>46</v>
      </c>
      <c r="D701" s="284"/>
      <c r="E701" s="211" t="s">
        <v>195</v>
      </c>
      <c r="F701" s="294" t="s">
        <v>1084</v>
      </c>
      <c r="G701" s="284"/>
    </row>
    <row r="702" spans="1:7">
      <c r="A702" s="294" t="s">
        <v>1083</v>
      </c>
      <c r="B702" s="284"/>
      <c r="C702" s="295">
        <v>68.599999999999994</v>
      </c>
      <c r="D702" s="284"/>
      <c r="E702" s="211" t="s">
        <v>195</v>
      </c>
      <c r="F702" s="294" t="s">
        <v>1084</v>
      </c>
      <c r="G702" s="284"/>
    </row>
    <row r="703" spans="1:7">
      <c r="A703" s="294" t="s">
        <v>1083</v>
      </c>
      <c r="B703" s="284"/>
      <c r="C703" s="295">
        <v>58.8</v>
      </c>
      <c r="D703" s="284"/>
      <c r="E703" s="211" t="s">
        <v>195</v>
      </c>
      <c r="F703" s="294" t="s">
        <v>1084</v>
      </c>
      <c r="G703" s="284"/>
    </row>
    <row r="704" spans="1:7">
      <c r="A704" s="294" t="s">
        <v>1083</v>
      </c>
      <c r="B704" s="284"/>
      <c r="C704" s="295">
        <v>51.94</v>
      </c>
      <c r="D704" s="284"/>
      <c r="E704" s="211" t="s">
        <v>195</v>
      </c>
      <c r="F704" s="294" t="s">
        <v>1084</v>
      </c>
      <c r="G704" s="284"/>
    </row>
    <row r="705" spans="1:7">
      <c r="A705" s="294" t="s">
        <v>1083</v>
      </c>
      <c r="B705" s="284"/>
      <c r="C705" s="295">
        <v>46.06</v>
      </c>
      <c r="D705" s="284"/>
      <c r="E705" s="211" t="s">
        <v>195</v>
      </c>
      <c r="F705" s="294" t="s">
        <v>1084</v>
      </c>
      <c r="G705" s="284"/>
    </row>
    <row r="706" spans="1:7">
      <c r="A706" s="294" t="s">
        <v>1083</v>
      </c>
      <c r="B706" s="284"/>
      <c r="C706" s="295">
        <v>308</v>
      </c>
      <c r="D706" s="284"/>
      <c r="E706" s="211" t="s">
        <v>917</v>
      </c>
      <c r="F706" s="294" t="s">
        <v>1085</v>
      </c>
      <c r="G706" s="284"/>
    </row>
    <row r="707" spans="1:7">
      <c r="A707" s="294" t="s">
        <v>1083</v>
      </c>
      <c r="B707" s="284"/>
      <c r="C707" s="295">
        <v>434</v>
      </c>
      <c r="D707" s="284"/>
      <c r="E707" s="211" t="s">
        <v>917</v>
      </c>
      <c r="F707" s="294" t="s">
        <v>1085</v>
      </c>
      <c r="G707" s="284"/>
    </row>
    <row r="708" spans="1:7">
      <c r="A708" s="296"/>
      <c r="B708" s="284"/>
      <c r="C708" s="297">
        <v>1475.9599999999998</v>
      </c>
      <c r="D708" s="284"/>
      <c r="E708" s="212"/>
      <c r="F708" s="296"/>
      <c r="G708" s="284"/>
    </row>
    <row r="709" spans="1:7">
      <c r="A709" s="288"/>
      <c r="B709" s="288"/>
      <c r="C709" s="288"/>
      <c r="D709" s="288"/>
      <c r="E709" s="288"/>
      <c r="F709" s="288"/>
      <c r="G709" s="288"/>
    </row>
    <row r="710" spans="1:7" ht="25.5">
      <c r="A710" s="298" t="s">
        <v>172</v>
      </c>
      <c r="B710" s="284"/>
      <c r="C710" s="298" t="s">
        <v>173</v>
      </c>
      <c r="D710" s="284"/>
      <c r="E710" s="210" t="s">
        <v>174</v>
      </c>
      <c r="F710" s="298" t="s">
        <v>175</v>
      </c>
      <c r="G710" s="284"/>
    </row>
    <row r="711" spans="1:7">
      <c r="A711" s="294" t="s">
        <v>1086</v>
      </c>
      <c r="B711" s="284"/>
      <c r="C711" s="295">
        <v>381.82</v>
      </c>
      <c r="D711" s="284"/>
      <c r="E711" s="211" t="s">
        <v>297</v>
      </c>
      <c r="F711" s="294" t="s">
        <v>1087</v>
      </c>
      <c r="G711" s="284"/>
    </row>
    <row r="712" spans="1:7">
      <c r="A712" s="294" t="s">
        <v>1088</v>
      </c>
      <c r="B712" s="284"/>
      <c r="C712" s="295">
        <v>390.8</v>
      </c>
      <c r="D712" s="284"/>
      <c r="E712" s="211" t="s">
        <v>569</v>
      </c>
      <c r="F712" s="294" t="s">
        <v>1087</v>
      </c>
      <c r="G712" s="284"/>
    </row>
    <row r="713" spans="1:7">
      <c r="A713" s="296"/>
      <c r="B713" s="284"/>
      <c r="C713" s="297">
        <v>772.62</v>
      </c>
      <c r="D713" s="284"/>
      <c r="E713" s="212"/>
      <c r="F713" s="296"/>
      <c r="G713" s="284"/>
    </row>
    <row r="714" spans="1:7">
      <c r="A714" s="288"/>
      <c r="B714" s="288"/>
      <c r="C714" s="288"/>
      <c r="D714" s="288"/>
      <c r="E714" s="288"/>
      <c r="F714" s="288"/>
      <c r="G714" s="288"/>
    </row>
    <row r="715" spans="1:7" ht="25.5">
      <c r="A715" s="298" t="s">
        <v>172</v>
      </c>
      <c r="B715" s="284"/>
      <c r="C715" s="298" t="s">
        <v>173</v>
      </c>
      <c r="D715" s="284"/>
      <c r="E715" s="210" t="s">
        <v>174</v>
      </c>
      <c r="F715" s="298" t="s">
        <v>175</v>
      </c>
      <c r="G715" s="284"/>
    </row>
    <row r="716" spans="1:7">
      <c r="A716" s="294" t="s">
        <v>1089</v>
      </c>
      <c r="B716" s="284"/>
      <c r="C716" s="295">
        <v>5000</v>
      </c>
      <c r="D716" s="284"/>
      <c r="E716" s="211" t="s">
        <v>184</v>
      </c>
      <c r="F716" s="294" t="s">
        <v>1090</v>
      </c>
      <c r="G716" s="284"/>
    </row>
    <row r="717" spans="1:7">
      <c r="A717" s="294" t="s">
        <v>1091</v>
      </c>
      <c r="B717" s="284"/>
      <c r="C717" s="295">
        <v>49.2</v>
      </c>
      <c r="D717" s="284"/>
      <c r="E717" s="211" t="s">
        <v>702</v>
      </c>
      <c r="F717" s="294" t="s">
        <v>1092</v>
      </c>
      <c r="G717" s="284"/>
    </row>
    <row r="718" spans="1:7">
      <c r="A718" s="294" t="s">
        <v>1093</v>
      </c>
      <c r="B718" s="284"/>
      <c r="C718" s="295">
        <v>195</v>
      </c>
      <c r="D718" s="284"/>
      <c r="E718" s="211" t="s">
        <v>702</v>
      </c>
      <c r="F718" s="294" t="s">
        <v>506</v>
      </c>
      <c r="G718" s="284"/>
    </row>
    <row r="719" spans="1:7">
      <c r="A719" s="296"/>
      <c r="B719" s="284"/>
      <c r="C719" s="297">
        <v>5244.2</v>
      </c>
      <c r="D719" s="284"/>
      <c r="E719" s="212"/>
      <c r="F719" s="296"/>
      <c r="G719" s="284"/>
    </row>
    <row r="720" spans="1:7">
      <c r="A720" s="288"/>
      <c r="B720" s="288"/>
      <c r="C720" s="288"/>
      <c r="D720" s="288"/>
      <c r="E720" s="288"/>
      <c r="F720" s="288"/>
      <c r="G720" s="288"/>
    </row>
    <row r="721" spans="1:7" ht="25.5">
      <c r="A721" s="298" t="s">
        <v>172</v>
      </c>
      <c r="B721" s="284"/>
      <c r="C721" s="298" t="s">
        <v>173</v>
      </c>
      <c r="D721" s="284"/>
      <c r="E721" s="210" t="s">
        <v>174</v>
      </c>
      <c r="F721" s="298" t="s">
        <v>175</v>
      </c>
      <c r="G721" s="284"/>
    </row>
    <row r="722" spans="1:7">
      <c r="A722" s="294" t="s">
        <v>1094</v>
      </c>
      <c r="B722" s="284"/>
      <c r="C722" s="295">
        <v>149846.37</v>
      </c>
      <c r="D722" s="284"/>
      <c r="E722" s="211" t="s">
        <v>187</v>
      </c>
      <c r="F722" s="294" t="s">
        <v>1095</v>
      </c>
      <c r="G722" s="284"/>
    </row>
    <row r="723" spans="1:7">
      <c r="A723" s="294" t="s">
        <v>1096</v>
      </c>
      <c r="B723" s="284"/>
      <c r="C723" s="295">
        <v>50153.31</v>
      </c>
      <c r="D723" s="284"/>
      <c r="E723" s="211" t="s">
        <v>350</v>
      </c>
      <c r="F723" s="294" t="s">
        <v>1095</v>
      </c>
      <c r="G723" s="284"/>
    </row>
    <row r="724" spans="1:7">
      <c r="A724" s="296"/>
      <c r="B724" s="284"/>
      <c r="C724" s="297">
        <v>199999.68</v>
      </c>
      <c r="D724" s="284"/>
      <c r="E724" s="212"/>
      <c r="F724" s="296"/>
      <c r="G724" s="284"/>
    </row>
    <row r="725" spans="1:7">
      <c r="A725" s="288"/>
      <c r="B725" s="288"/>
      <c r="C725" s="288"/>
      <c r="D725" s="288"/>
      <c r="E725" s="288"/>
      <c r="F725" s="288"/>
      <c r="G725" s="288"/>
    </row>
    <row r="726" spans="1:7" ht="25.5">
      <c r="A726" s="298" t="s">
        <v>172</v>
      </c>
      <c r="B726" s="284"/>
      <c r="C726" s="298" t="s">
        <v>173</v>
      </c>
      <c r="D726" s="284"/>
      <c r="E726" s="210" t="s">
        <v>174</v>
      </c>
      <c r="F726" s="298" t="s">
        <v>175</v>
      </c>
      <c r="G726" s="284"/>
    </row>
    <row r="727" spans="1:7">
      <c r="A727" s="294" t="s">
        <v>1097</v>
      </c>
      <c r="B727" s="284"/>
      <c r="C727" s="295">
        <v>732</v>
      </c>
      <c r="D727" s="284"/>
      <c r="E727" s="211" t="s">
        <v>187</v>
      </c>
      <c r="F727" s="294" t="s">
        <v>1098</v>
      </c>
      <c r="G727" s="284"/>
    </row>
    <row r="728" spans="1:7">
      <c r="A728" s="294" t="s">
        <v>1099</v>
      </c>
      <c r="B728" s="284"/>
      <c r="C728" s="295">
        <v>17136</v>
      </c>
      <c r="D728" s="284"/>
      <c r="E728" s="211" t="s">
        <v>344</v>
      </c>
      <c r="F728" s="294" t="s">
        <v>994</v>
      </c>
      <c r="G728" s="284"/>
    </row>
    <row r="729" spans="1:7">
      <c r="A729" s="294" t="s">
        <v>1100</v>
      </c>
      <c r="B729" s="284"/>
      <c r="C729" s="295">
        <v>10940.99</v>
      </c>
      <c r="D729" s="284"/>
      <c r="E729" s="211" t="s">
        <v>184</v>
      </c>
      <c r="F729" s="294" t="s">
        <v>1072</v>
      </c>
      <c r="G729" s="284"/>
    </row>
    <row r="730" spans="1:7">
      <c r="A730" s="294" t="s">
        <v>1101</v>
      </c>
      <c r="B730" s="284"/>
      <c r="C730" s="295">
        <v>7834</v>
      </c>
      <c r="D730" s="284"/>
      <c r="E730" s="211" t="s">
        <v>690</v>
      </c>
      <c r="F730" s="294" t="s">
        <v>1098</v>
      </c>
      <c r="G730" s="284"/>
    </row>
    <row r="731" spans="1:7">
      <c r="A731" s="296"/>
      <c r="B731" s="284"/>
      <c r="C731" s="297">
        <v>36642.99</v>
      </c>
      <c r="D731" s="284"/>
      <c r="E731" s="212"/>
      <c r="F731" s="296"/>
      <c r="G731" s="284"/>
    </row>
  </sheetData>
  <mergeCells count="2103">
    <mergeCell ref="A13:B13"/>
    <mergeCell ref="C13:D13"/>
    <mergeCell ref="F13:G13"/>
    <mergeCell ref="A14:G14"/>
    <mergeCell ref="A15:B15"/>
    <mergeCell ref="C15:D15"/>
    <mergeCell ref="F15:G15"/>
    <mergeCell ref="A11:B11"/>
    <mergeCell ref="C11:D11"/>
    <mergeCell ref="F11:G11"/>
    <mergeCell ref="A12:B12"/>
    <mergeCell ref="C12:D12"/>
    <mergeCell ref="F12:G12"/>
    <mergeCell ref="A8:G8"/>
    <mergeCell ref="A9:B9"/>
    <mergeCell ref="C9:D9"/>
    <mergeCell ref="F9:G9"/>
    <mergeCell ref="A10:B10"/>
    <mergeCell ref="C10:D10"/>
    <mergeCell ref="F10:G10"/>
    <mergeCell ref="A21:B21"/>
    <mergeCell ref="C21:D21"/>
    <mergeCell ref="F21:G21"/>
    <mergeCell ref="A22:B22"/>
    <mergeCell ref="C22:D22"/>
    <mergeCell ref="F22:G22"/>
    <mergeCell ref="A18:B18"/>
    <mergeCell ref="C18:D18"/>
    <mergeCell ref="F18:G18"/>
    <mergeCell ref="A19:G19"/>
    <mergeCell ref="A20:B20"/>
    <mergeCell ref="C20:D20"/>
    <mergeCell ref="F20:G20"/>
    <mergeCell ref="A16:B16"/>
    <mergeCell ref="C16:D16"/>
    <mergeCell ref="F16:G16"/>
    <mergeCell ref="A17:B17"/>
    <mergeCell ref="C17:D17"/>
    <mergeCell ref="F17:G17"/>
    <mergeCell ref="A27:B27"/>
    <mergeCell ref="C27:D27"/>
    <mergeCell ref="F27:G27"/>
    <mergeCell ref="A28:B28"/>
    <mergeCell ref="C28:D28"/>
    <mergeCell ref="F28:G28"/>
    <mergeCell ref="A25:B25"/>
    <mergeCell ref="C25:D25"/>
    <mergeCell ref="F25:G25"/>
    <mergeCell ref="A26:B26"/>
    <mergeCell ref="C26:D26"/>
    <mergeCell ref="F26:G26"/>
    <mergeCell ref="A23:B23"/>
    <mergeCell ref="C23:D23"/>
    <mergeCell ref="F23:G23"/>
    <mergeCell ref="A24:B24"/>
    <mergeCell ref="C24:D24"/>
    <mergeCell ref="F24:G24"/>
    <mergeCell ref="A33:B33"/>
    <mergeCell ref="C33:D33"/>
    <mergeCell ref="F33:G33"/>
    <mergeCell ref="A34:B34"/>
    <mergeCell ref="C34:D34"/>
    <mergeCell ref="F34:G34"/>
    <mergeCell ref="A31:B31"/>
    <mergeCell ref="C31:D31"/>
    <mergeCell ref="F31:G31"/>
    <mergeCell ref="A32:B32"/>
    <mergeCell ref="C32:D32"/>
    <mergeCell ref="F32:G32"/>
    <mergeCell ref="A29:B29"/>
    <mergeCell ref="C29:D29"/>
    <mergeCell ref="F29:G29"/>
    <mergeCell ref="A30:B30"/>
    <mergeCell ref="C30:D30"/>
    <mergeCell ref="F30:G30"/>
    <mergeCell ref="A39:B39"/>
    <mergeCell ref="C39:D39"/>
    <mergeCell ref="F39:G39"/>
    <mergeCell ref="A40:B40"/>
    <mergeCell ref="C40:D40"/>
    <mergeCell ref="F40:G40"/>
    <mergeCell ref="A37:B37"/>
    <mergeCell ref="C37:D37"/>
    <mergeCell ref="F37:G37"/>
    <mergeCell ref="A38:B38"/>
    <mergeCell ref="C38:D38"/>
    <mergeCell ref="F38:G38"/>
    <mergeCell ref="A35:B35"/>
    <mergeCell ref="C35:D35"/>
    <mergeCell ref="F35:G35"/>
    <mergeCell ref="A36:B36"/>
    <mergeCell ref="C36:D36"/>
    <mergeCell ref="F36:G36"/>
    <mergeCell ref="A45:G45"/>
    <mergeCell ref="A46:B46"/>
    <mergeCell ref="C46:D46"/>
    <mergeCell ref="F46:G46"/>
    <mergeCell ref="A47:B47"/>
    <mergeCell ref="C47:D47"/>
    <mergeCell ref="F47:G47"/>
    <mergeCell ref="A43:B43"/>
    <mergeCell ref="C43:D43"/>
    <mergeCell ref="F43:G43"/>
    <mergeCell ref="A44:B44"/>
    <mergeCell ref="C44:D44"/>
    <mergeCell ref="F44:G44"/>
    <mergeCell ref="A41:B41"/>
    <mergeCell ref="C41:D41"/>
    <mergeCell ref="F41:G41"/>
    <mergeCell ref="A42:B42"/>
    <mergeCell ref="C42:D42"/>
    <mergeCell ref="F42:G42"/>
    <mergeCell ref="A52:B52"/>
    <mergeCell ref="C52:D52"/>
    <mergeCell ref="F52:G52"/>
    <mergeCell ref="A53:B53"/>
    <mergeCell ref="C53:D53"/>
    <mergeCell ref="F53:G53"/>
    <mergeCell ref="A50:B50"/>
    <mergeCell ref="C50:D50"/>
    <mergeCell ref="F50:G50"/>
    <mergeCell ref="A51:B51"/>
    <mergeCell ref="C51:D51"/>
    <mergeCell ref="F51:G51"/>
    <mergeCell ref="A48:B48"/>
    <mergeCell ref="C48:D48"/>
    <mergeCell ref="F48:G48"/>
    <mergeCell ref="A49:B49"/>
    <mergeCell ref="C49:D49"/>
    <mergeCell ref="F49:G49"/>
    <mergeCell ref="A58:B58"/>
    <mergeCell ref="C58:D58"/>
    <mergeCell ref="F58:G58"/>
    <mergeCell ref="A59:B59"/>
    <mergeCell ref="C59:D59"/>
    <mergeCell ref="F59:G59"/>
    <mergeCell ref="A56:B56"/>
    <mergeCell ref="C56:D56"/>
    <mergeCell ref="F56:G56"/>
    <mergeCell ref="A57:B57"/>
    <mergeCell ref="C57:D57"/>
    <mergeCell ref="F57:G57"/>
    <mergeCell ref="A54:B54"/>
    <mergeCell ref="C54:D54"/>
    <mergeCell ref="F54:G54"/>
    <mergeCell ref="A55:B55"/>
    <mergeCell ref="C55:D55"/>
    <mergeCell ref="F55:G55"/>
    <mergeCell ref="A64:B64"/>
    <mergeCell ref="C64:D64"/>
    <mergeCell ref="F64:G64"/>
    <mergeCell ref="A65:B65"/>
    <mergeCell ref="C65:D65"/>
    <mergeCell ref="F65:G65"/>
    <mergeCell ref="A62:B62"/>
    <mergeCell ref="C62:D62"/>
    <mergeCell ref="F62:G62"/>
    <mergeCell ref="A63:B63"/>
    <mergeCell ref="C63:D63"/>
    <mergeCell ref="F63:G63"/>
    <mergeCell ref="A60:B60"/>
    <mergeCell ref="C60:D60"/>
    <mergeCell ref="F60:G60"/>
    <mergeCell ref="A61:B61"/>
    <mergeCell ref="C61:D61"/>
    <mergeCell ref="F61:G61"/>
    <mergeCell ref="A70:B70"/>
    <mergeCell ref="C70:D70"/>
    <mergeCell ref="F70:G70"/>
    <mergeCell ref="A71:B71"/>
    <mergeCell ref="C71:D71"/>
    <mergeCell ref="F71:G71"/>
    <mergeCell ref="A68:B68"/>
    <mergeCell ref="C68:D68"/>
    <mergeCell ref="F68:G68"/>
    <mergeCell ref="A69:B69"/>
    <mergeCell ref="C69:D69"/>
    <mergeCell ref="F69:G69"/>
    <mergeCell ref="A66:B66"/>
    <mergeCell ref="C66:D66"/>
    <mergeCell ref="F66:G66"/>
    <mergeCell ref="A67:B67"/>
    <mergeCell ref="C67:D67"/>
    <mergeCell ref="F67:G67"/>
    <mergeCell ref="A76:B76"/>
    <mergeCell ref="C76:D76"/>
    <mergeCell ref="F76:G76"/>
    <mergeCell ref="A77:B77"/>
    <mergeCell ref="C77:D77"/>
    <mergeCell ref="F77:G77"/>
    <mergeCell ref="A74:B74"/>
    <mergeCell ref="C74:D74"/>
    <mergeCell ref="F74:G74"/>
    <mergeCell ref="A75:B75"/>
    <mergeCell ref="C75:D75"/>
    <mergeCell ref="F75:G75"/>
    <mergeCell ref="A72:B72"/>
    <mergeCell ref="C72:D72"/>
    <mergeCell ref="F72:G72"/>
    <mergeCell ref="A73:B73"/>
    <mergeCell ref="C73:D73"/>
    <mergeCell ref="F73:G73"/>
    <mergeCell ref="A82:B82"/>
    <mergeCell ref="C82:D82"/>
    <mergeCell ref="F82:G82"/>
    <mergeCell ref="A83:B83"/>
    <mergeCell ref="C83:D83"/>
    <mergeCell ref="F83:G83"/>
    <mergeCell ref="A80:B80"/>
    <mergeCell ref="C80:D80"/>
    <mergeCell ref="F80:G80"/>
    <mergeCell ref="A81:B81"/>
    <mergeCell ref="C81:D81"/>
    <mergeCell ref="F81:G81"/>
    <mergeCell ref="A78:B78"/>
    <mergeCell ref="C78:D78"/>
    <mergeCell ref="F78:G78"/>
    <mergeCell ref="A79:B79"/>
    <mergeCell ref="C79:D79"/>
    <mergeCell ref="F79:G79"/>
    <mergeCell ref="A88:B88"/>
    <mergeCell ref="C88:D88"/>
    <mergeCell ref="F88:G88"/>
    <mergeCell ref="A89:B89"/>
    <mergeCell ref="C89:D89"/>
    <mergeCell ref="F89:G89"/>
    <mergeCell ref="A86:B86"/>
    <mergeCell ref="C86:D86"/>
    <mergeCell ref="F86:G86"/>
    <mergeCell ref="A87:B87"/>
    <mergeCell ref="C87:D87"/>
    <mergeCell ref="F87:G87"/>
    <mergeCell ref="A84:B84"/>
    <mergeCell ref="C84:D84"/>
    <mergeCell ref="F84:G84"/>
    <mergeCell ref="A85:B85"/>
    <mergeCell ref="C85:D85"/>
    <mergeCell ref="F85:G85"/>
    <mergeCell ref="A94:B94"/>
    <mergeCell ref="C94:D94"/>
    <mergeCell ref="F94:G94"/>
    <mergeCell ref="A95:B95"/>
    <mergeCell ref="C95:D95"/>
    <mergeCell ref="F95:G95"/>
    <mergeCell ref="A92:B92"/>
    <mergeCell ref="C92:D92"/>
    <mergeCell ref="F92:G92"/>
    <mergeCell ref="A93:B93"/>
    <mergeCell ref="C93:D93"/>
    <mergeCell ref="F93:G93"/>
    <mergeCell ref="A90:B90"/>
    <mergeCell ref="C90:D90"/>
    <mergeCell ref="F90:G90"/>
    <mergeCell ref="A91:B91"/>
    <mergeCell ref="C91:D91"/>
    <mergeCell ref="F91:G91"/>
    <mergeCell ref="A100:B100"/>
    <mergeCell ref="C100:D100"/>
    <mergeCell ref="F100:G100"/>
    <mergeCell ref="A101:B101"/>
    <mergeCell ref="C101:D101"/>
    <mergeCell ref="F101:G101"/>
    <mergeCell ref="A98:B98"/>
    <mergeCell ref="C98:D98"/>
    <mergeCell ref="F98:G98"/>
    <mergeCell ref="A99:B99"/>
    <mergeCell ref="C99:D99"/>
    <mergeCell ref="F99:G99"/>
    <mergeCell ref="A96:B96"/>
    <mergeCell ref="C96:D96"/>
    <mergeCell ref="F96:G96"/>
    <mergeCell ref="A97:B97"/>
    <mergeCell ref="C97:D97"/>
    <mergeCell ref="F97:G97"/>
    <mergeCell ref="A106:B106"/>
    <mergeCell ref="C106:D106"/>
    <mergeCell ref="F106:G106"/>
    <mergeCell ref="A107:B107"/>
    <mergeCell ref="C107:D107"/>
    <mergeCell ref="F107:G107"/>
    <mergeCell ref="A104:B104"/>
    <mergeCell ref="C104:D104"/>
    <mergeCell ref="F104:G104"/>
    <mergeCell ref="A105:B105"/>
    <mergeCell ref="C105:D105"/>
    <mergeCell ref="F105:G105"/>
    <mergeCell ref="A102:B102"/>
    <mergeCell ref="C102:D102"/>
    <mergeCell ref="F102:G102"/>
    <mergeCell ref="A103:B103"/>
    <mergeCell ref="C103:D103"/>
    <mergeCell ref="F103:G103"/>
    <mergeCell ref="A112:B112"/>
    <mergeCell ref="C112:D112"/>
    <mergeCell ref="F112:G112"/>
    <mergeCell ref="A113:B113"/>
    <mergeCell ref="C113:D113"/>
    <mergeCell ref="F113:G113"/>
    <mergeCell ref="A110:B110"/>
    <mergeCell ref="C110:D110"/>
    <mergeCell ref="F110:G110"/>
    <mergeCell ref="A111:B111"/>
    <mergeCell ref="C111:D111"/>
    <mergeCell ref="F111:G111"/>
    <mergeCell ref="A108:B108"/>
    <mergeCell ref="C108:D108"/>
    <mergeCell ref="F108:G108"/>
    <mergeCell ref="A109:B109"/>
    <mergeCell ref="C109:D109"/>
    <mergeCell ref="F109:G109"/>
    <mergeCell ref="A118:B118"/>
    <mergeCell ref="C118:D118"/>
    <mergeCell ref="F118:G118"/>
    <mergeCell ref="A119:B119"/>
    <mergeCell ref="C119:D119"/>
    <mergeCell ref="F119:G119"/>
    <mergeCell ref="A116:B116"/>
    <mergeCell ref="C116:D116"/>
    <mergeCell ref="F116:G116"/>
    <mergeCell ref="A117:B117"/>
    <mergeCell ref="C117:D117"/>
    <mergeCell ref="F117:G117"/>
    <mergeCell ref="A114:B114"/>
    <mergeCell ref="C114:D114"/>
    <mergeCell ref="F114:G114"/>
    <mergeCell ref="A115:B115"/>
    <mergeCell ref="C115:D115"/>
    <mergeCell ref="F115:G115"/>
    <mergeCell ref="A124:B124"/>
    <mergeCell ref="C124:D124"/>
    <mergeCell ref="F124:G124"/>
    <mergeCell ref="A125:B125"/>
    <mergeCell ref="C125:D125"/>
    <mergeCell ref="F125:G125"/>
    <mergeCell ref="A122:B122"/>
    <mergeCell ref="C122:D122"/>
    <mergeCell ref="F122:G122"/>
    <mergeCell ref="A123:B123"/>
    <mergeCell ref="C123:D123"/>
    <mergeCell ref="F123:G123"/>
    <mergeCell ref="A120:B120"/>
    <mergeCell ref="C120:D120"/>
    <mergeCell ref="F120:G120"/>
    <mergeCell ref="A121:B121"/>
    <mergeCell ref="C121:D121"/>
    <mergeCell ref="F121:G121"/>
    <mergeCell ref="A130:B130"/>
    <mergeCell ref="C130:D130"/>
    <mergeCell ref="F130:G130"/>
    <mergeCell ref="A131:B131"/>
    <mergeCell ref="C131:D131"/>
    <mergeCell ref="F131:G131"/>
    <mergeCell ref="A128:B128"/>
    <mergeCell ref="C128:D128"/>
    <mergeCell ref="F128:G128"/>
    <mergeCell ref="A129:B129"/>
    <mergeCell ref="C129:D129"/>
    <mergeCell ref="F129:G129"/>
    <mergeCell ref="A126:B126"/>
    <mergeCell ref="C126:D126"/>
    <mergeCell ref="F126:G126"/>
    <mergeCell ref="A127:B127"/>
    <mergeCell ref="C127:D127"/>
    <mergeCell ref="F127:G127"/>
    <mergeCell ref="A136:B136"/>
    <mergeCell ref="C136:D136"/>
    <mergeCell ref="F136:G136"/>
    <mergeCell ref="A137:B137"/>
    <mergeCell ref="C137:D137"/>
    <mergeCell ref="F137:G137"/>
    <mergeCell ref="A134:B134"/>
    <mergeCell ref="C134:D134"/>
    <mergeCell ref="F134:G134"/>
    <mergeCell ref="A135:B135"/>
    <mergeCell ref="C135:D135"/>
    <mergeCell ref="F135:G135"/>
    <mergeCell ref="A132:B132"/>
    <mergeCell ref="C132:D132"/>
    <mergeCell ref="F132:G132"/>
    <mergeCell ref="A133:B133"/>
    <mergeCell ref="C133:D133"/>
    <mergeCell ref="F133:G133"/>
    <mergeCell ref="A142:B142"/>
    <mergeCell ref="C142:D142"/>
    <mergeCell ref="F142:G142"/>
    <mergeCell ref="A143:B143"/>
    <mergeCell ref="C143:D143"/>
    <mergeCell ref="F143:G143"/>
    <mergeCell ref="A140:B140"/>
    <mergeCell ref="C140:D140"/>
    <mergeCell ref="F140:G140"/>
    <mergeCell ref="A141:B141"/>
    <mergeCell ref="C141:D141"/>
    <mergeCell ref="F141:G141"/>
    <mergeCell ref="A138:B138"/>
    <mergeCell ref="C138:D138"/>
    <mergeCell ref="F138:G138"/>
    <mergeCell ref="A139:B139"/>
    <mergeCell ref="C139:D139"/>
    <mergeCell ref="F139:G139"/>
    <mergeCell ref="A148:B148"/>
    <mergeCell ref="C148:D148"/>
    <mergeCell ref="F148:G148"/>
    <mergeCell ref="A149:B149"/>
    <mergeCell ref="C149:D149"/>
    <mergeCell ref="F149:G149"/>
    <mergeCell ref="A146:B146"/>
    <mergeCell ref="C146:D146"/>
    <mergeCell ref="F146:G146"/>
    <mergeCell ref="A147:B147"/>
    <mergeCell ref="C147:D147"/>
    <mergeCell ref="F147:G147"/>
    <mergeCell ref="A144:B144"/>
    <mergeCell ref="C144:D144"/>
    <mergeCell ref="F144:G144"/>
    <mergeCell ref="A145:B145"/>
    <mergeCell ref="C145:D145"/>
    <mergeCell ref="F145:G145"/>
    <mergeCell ref="A154:B154"/>
    <mergeCell ref="C154:D154"/>
    <mergeCell ref="F154:G154"/>
    <mergeCell ref="A155:B155"/>
    <mergeCell ref="C155:D155"/>
    <mergeCell ref="F155:G155"/>
    <mergeCell ref="A152:B152"/>
    <mergeCell ref="C152:D152"/>
    <mergeCell ref="F152:G152"/>
    <mergeCell ref="A153:B153"/>
    <mergeCell ref="C153:D153"/>
    <mergeCell ref="F153:G153"/>
    <mergeCell ref="A150:B150"/>
    <mergeCell ref="C150:D150"/>
    <mergeCell ref="F150:G150"/>
    <mergeCell ref="A151:B151"/>
    <mergeCell ref="C151:D151"/>
    <mergeCell ref="F151:G151"/>
    <mergeCell ref="A160:B160"/>
    <mergeCell ref="C160:D160"/>
    <mergeCell ref="F160:G160"/>
    <mergeCell ref="A161:B161"/>
    <mergeCell ref="C161:D161"/>
    <mergeCell ref="F161:G161"/>
    <mergeCell ref="A158:B158"/>
    <mergeCell ref="C158:D158"/>
    <mergeCell ref="F158:G158"/>
    <mergeCell ref="A159:B159"/>
    <mergeCell ref="C159:D159"/>
    <mergeCell ref="F159:G159"/>
    <mergeCell ref="A156:B156"/>
    <mergeCell ref="C156:D156"/>
    <mergeCell ref="F156:G156"/>
    <mergeCell ref="A157:B157"/>
    <mergeCell ref="C157:D157"/>
    <mergeCell ref="F157:G157"/>
    <mergeCell ref="A166:B166"/>
    <mergeCell ref="C166:D166"/>
    <mergeCell ref="F166:G166"/>
    <mergeCell ref="A167:B167"/>
    <mergeCell ref="C167:D167"/>
    <mergeCell ref="F167:G167"/>
    <mergeCell ref="A164:B164"/>
    <mergeCell ref="C164:D164"/>
    <mergeCell ref="F164:G164"/>
    <mergeCell ref="A165:B165"/>
    <mergeCell ref="C165:D165"/>
    <mergeCell ref="F165:G165"/>
    <mergeCell ref="A162:B162"/>
    <mergeCell ref="C162:D162"/>
    <mergeCell ref="F162:G162"/>
    <mergeCell ref="A163:B163"/>
    <mergeCell ref="C163:D163"/>
    <mergeCell ref="F163:G163"/>
    <mergeCell ref="A172:B172"/>
    <mergeCell ref="C172:D172"/>
    <mergeCell ref="F172:G172"/>
    <mergeCell ref="A173:B173"/>
    <mergeCell ref="C173:D173"/>
    <mergeCell ref="F173:G173"/>
    <mergeCell ref="A170:B170"/>
    <mergeCell ref="C170:D170"/>
    <mergeCell ref="F170:G170"/>
    <mergeCell ref="A171:B171"/>
    <mergeCell ref="C171:D171"/>
    <mergeCell ref="F171:G171"/>
    <mergeCell ref="A168:B168"/>
    <mergeCell ref="C168:D168"/>
    <mergeCell ref="F168:G168"/>
    <mergeCell ref="A169:B169"/>
    <mergeCell ref="C169:D169"/>
    <mergeCell ref="F169:G169"/>
    <mergeCell ref="A178:B178"/>
    <mergeCell ref="C178:D178"/>
    <mergeCell ref="F178:G178"/>
    <mergeCell ref="A179:B179"/>
    <mergeCell ref="C179:D179"/>
    <mergeCell ref="F179:G179"/>
    <mergeCell ref="A176:B176"/>
    <mergeCell ref="C176:D176"/>
    <mergeCell ref="F176:G176"/>
    <mergeCell ref="A177:B177"/>
    <mergeCell ref="C177:D177"/>
    <mergeCell ref="F177:G177"/>
    <mergeCell ref="A174:B174"/>
    <mergeCell ref="C174:D174"/>
    <mergeCell ref="F174:G174"/>
    <mergeCell ref="A175:B175"/>
    <mergeCell ref="C175:D175"/>
    <mergeCell ref="F175:G175"/>
    <mergeCell ref="A184:B184"/>
    <mergeCell ref="C184:D184"/>
    <mergeCell ref="F184:G184"/>
    <mergeCell ref="A185:B185"/>
    <mergeCell ref="C185:D185"/>
    <mergeCell ref="F185:G185"/>
    <mergeCell ref="A182:B182"/>
    <mergeCell ref="C182:D182"/>
    <mergeCell ref="F182:G182"/>
    <mergeCell ref="A183:B183"/>
    <mergeCell ref="C183:D183"/>
    <mergeCell ref="F183:G183"/>
    <mergeCell ref="A180:B180"/>
    <mergeCell ref="C180:D180"/>
    <mergeCell ref="F180:G180"/>
    <mergeCell ref="A181:B181"/>
    <mergeCell ref="C181:D181"/>
    <mergeCell ref="F181:G181"/>
    <mergeCell ref="A190:B190"/>
    <mergeCell ref="C190:D190"/>
    <mergeCell ref="F190:G190"/>
    <mergeCell ref="A191:B191"/>
    <mergeCell ref="C191:D191"/>
    <mergeCell ref="F191:G191"/>
    <mergeCell ref="A188:B188"/>
    <mergeCell ref="C188:D188"/>
    <mergeCell ref="F188:G188"/>
    <mergeCell ref="A189:B189"/>
    <mergeCell ref="C189:D189"/>
    <mergeCell ref="F189:G189"/>
    <mergeCell ref="A186:B186"/>
    <mergeCell ref="C186:D186"/>
    <mergeCell ref="F186:G186"/>
    <mergeCell ref="A187:B187"/>
    <mergeCell ref="C187:D187"/>
    <mergeCell ref="F187:G187"/>
    <mergeCell ref="A196:B196"/>
    <mergeCell ref="C196:D196"/>
    <mergeCell ref="F196:G196"/>
    <mergeCell ref="A197:B197"/>
    <mergeCell ref="C197:D197"/>
    <mergeCell ref="F197:G197"/>
    <mergeCell ref="A194:B194"/>
    <mergeCell ref="C194:D194"/>
    <mergeCell ref="F194:G194"/>
    <mergeCell ref="A195:B195"/>
    <mergeCell ref="C195:D195"/>
    <mergeCell ref="F195:G195"/>
    <mergeCell ref="A192:B192"/>
    <mergeCell ref="C192:D192"/>
    <mergeCell ref="F192:G192"/>
    <mergeCell ref="A193:B193"/>
    <mergeCell ref="C193:D193"/>
    <mergeCell ref="F193:G193"/>
    <mergeCell ref="A202:B202"/>
    <mergeCell ref="C202:D202"/>
    <mergeCell ref="F202:G202"/>
    <mergeCell ref="A203:B203"/>
    <mergeCell ref="C203:D203"/>
    <mergeCell ref="F203:G203"/>
    <mergeCell ref="A200:B200"/>
    <mergeCell ref="C200:D200"/>
    <mergeCell ref="F200:G200"/>
    <mergeCell ref="A201:B201"/>
    <mergeCell ref="C201:D201"/>
    <mergeCell ref="F201:G201"/>
    <mergeCell ref="A198:B198"/>
    <mergeCell ref="C198:D198"/>
    <mergeCell ref="F198:G198"/>
    <mergeCell ref="A199:B199"/>
    <mergeCell ref="C199:D199"/>
    <mergeCell ref="F199:G199"/>
    <mergeCell ref="A208:B208"/>
    <mergeCell ref="C208:D208"/>
    <mergeCell ref="F208:G208"/>
    <mergeCell ref="A209:B209"/>
    <mergeCell ref="C209:D209"/>
    <mergeCell ref="F209:G209"/>
    <mergeCell ref="A206:B206"/>
    <mergeCell ref="C206:D206"/>
    <mergeCell ref="F206:G206"/>
    <mergeCell ref="A207:B207"/>
    <mergeCell ref="C207:D207"/>
    <mergeCell ref="F207:G207"/>
    <mergeCell ref="A204:B204"/>
    <mergeCell ref="C204:D204"/>
    <mergeCell ref="F204:G204"/>
    <mergeCell ref="A205:B205"/>
    <mergeCell ref="C205:D205"/>
    <mergeCell ref="F205:G205"/>
    <mergeCell ref="A214:B214"/>
    <mergeCell ref="C214:D214"/>
    <mergeCell ref="F214:G214"/>
    <mergeCell ref="A215:B215"/>
    <mergeCell ref="C215:D215"/>
    <mergeCell ref="F215:G215"/>
    <mergeCell ref="A212:B212"/>
    <mergeCell ref="C212:D212"/>
    <mergeCell ref="F212:G212"/>
    <mergeCell ref="A213:B213"/>
    <mergeCell ref="C213:D213"/>
    <mergeCell ref="F213:G213"/>
    <mergeCell ref="A210:B210"/>
    <mergeCell ref="C210:D210"/>
    <mergeCell ref="F210:G210"/>
    <mergeCell ref="A211:B211"/>
    <mergeCell ref="C211:D211"/>
    <mergeCell ref="F211:G211"/>
    <mergeCell ref="A220:B220"/>
    <mergeCell ref="C220:D220"/>
    <mergeCell ref="F220:G220"/>
    <mergeCell ref="A221:B221"/>
    <mergeCell ref="C221:D221"/>
    <mergeCell ref="F221:G221"/>
    <mergeCell ref="A218:B218"/>
    <mergeCell ref="C218:D218"/>
    <mergeCell ref="F218:G218"/>
    <mergeCell ref="A219:B219"/>
    <mergeCell ref="C219:D219"/>
    <mergeCell ref="F219:G219"/>
    <mergeCell ref="A216:B216"/>
    <mergeCell ref="C216:D216"/>
    <mergeCell ref="F216:G216"/>
    <mergeCell ref="A217:B217"/>
    <mergeCell ref="C217:D217"/>
    <mergeCell ref="F217:G217"/>
    <mergeCell ref="A226:B226"/>
    <mergeCell ref="C226:D226"/>
    <mergeCell ref="F226:G226"/>
    <mergeCell ref="A227:B227"/>
    <mergeCell ref="C227:D227"/>
    <mergeCell ref="F227:G227"/>
    <mergeCell ref="A224:B224"/>
    <mergeCell ref="C224:D224"/>
    <mergeCell ref="F224:G224"/>
    <mergeCell ref="A225:B225"/>
    <mergeCell ref="C225:D225"/>
    <mergeCell ref="F225:G225"/>
    <mergeCell ref="A222:B222"/>
    <mergeCell ref="C222:D222"/>
    <mergeCell ref="F222:G222"/>
    <mergeCell ref="A223:B223"/>
    <mergeCell ref="C223:D223"/>
    <mergeCell ref="F223:G223"/>
    <mergeCell ref="A232:B232"/>
    <mergeCell ref="C232:D232"/>
    <mergeCell ref="F232:G232"/>
    <mergeCell ref="A233:B233"/>
    <mergeCell ref="C233:D233"/>
    <mergeCell ref="F233:G233"/>
    <mergeCell ref="A230:B230"/>
    <mergeCell ref="C230:D230"/>
    <mergeCell ref="F230:G230"/>
    <mergeCell ref="A231:B231"/>
    <mergeCell ref="C231:D231"/>
    <mergeCell ref="F231:G231"/>
    <mergeCell ref="A228:B228"/>
    <mergeCell ref="C228:D228"/>
    <mergeCell ref="F228:G228"/>
    <mergeCell ref="A229:B229"/>
    <mergeCell ref="C229:D229"/>
    <mergeCell ref="F229:G229"/>
    <mergeCell ref="A238:B238"/>
    <mergeCell ref="C238:D238"/>
    <mergeCell ref="F238:G238"/>
    <mergeCell ref="A239:B239"/>
    <mergeCell ref="C239:D239"/>
    <mergeCell ref="F239:G239"/>
    <mergeCell ref="A236:B236"/>
    <mergeCell ref="C236:D236"/>
    <mergeCell ref="F236:G236"/>
    <mergeCell ref="A237:B237"/>
    <mergeCell ref="C237:D237"/>
    <mergeCell ref="F237:G237"/>
    <mergeCell ref="A234:B234"/>
    <mergeCell ref="C234:D234"/>
    <mergeCell ref="F234:G234"/>
    <mergeCell ref="A235:B235"/>
    <mergeCell ref="C235:D235"/>
    <mergeCell ref="F235:G235"/>
    <mergeCell ref="A244:B244"/>
    <mergeCell ref="C244:D244"/>
    <mergeCell ref="F244:G244"/>
    <mergeCell ref="A245:B245"/>
    <mergeCell ref="C245:D245"/>
    <mergeCell ref="F245:G245"/>
    <mergeCell ref="A242:B242"/>
    <mergeCell ref="C242:D242"/>
    <mergeCell ref="F242:G242"/>
    <mergeCell ref="A243:B243"/>
    <mergeCell ref="C243:D243"/>
    <mergeCell ref="F243:G243"/>
    <mergeCell ref="A240:B240"/>
    <mergeCell ref="C240:D240"/>
    <mergeCell ref="F240:G240"/>
    <mergeCell ref="A241:B241"/>
    <mergeCell ref="C241:D241"/>
    <mergeCell ref="F241:G241"/>
    <mergeCell ref="A250:B250"/>
    <mergeCell ref="C250:D250"/>
    <mergeCell ref="F250:G250"/>
    <mergeCell ref="A251:G251"/>
    <mergeCell ref="A252:B252"/>
    <mergeCell ref="C252:D252"/>
    <mergeCell ref="F252:G252"/>
    <mergeCell ref="A248:B248"/>
    <mergeCell ref="C248:D248"/>
    <mergeCell ref="F248:G248"/>
    <mergeCell ref="A249:B249"/>
    <mergeCell ref="C249:D249"/>
    <mergeCell ref="F249:G249"/>
    <mergeCell ref="A246:B246"/>
    <mergeCell ref="C246:D246"/>
    <mergeCell ref="F246:G246"/>
    <mergeCell ref="A247:B247"/>
    <mergeCell ref="C247:D247"/>
    <mergeCell ref="F247:G247"/>
    <mergeCell ref="A257:B257"/>
    <mergeCell ref="C257:D257"/>
    <mergeCell ref="F257:G257"/>
    <mergeCell ref="A258:B258"/>
    <mergeCell ref="C258:D258"/>
    <mergeCell ref="F258:G258"/>
    <mergeCell ref="A255:B255"/>
    <mergeCell ref="C255:D255"/>
    <mergeCell ref="F255:G255"/>
    <mergeCell ref="A256:B256"/>
    <mergeCell ref="C256:D256"/>
    <mergeCell ref="F256:G256"/>
    <mergeCell ref="A253:B253"/>
    <mergeCell ref="C253:D253"/>
    <mergeCell ref="F253:G253"/>
    <mergeCell ref="A254:B254"/>
    <mergeCell ref="C254:D254"/>
    <mergeCell ref="F254:G254"/>
    <mergeCell ref="A263:B263"/>
    <mergeCell ref="C263:D263"/>
    <mergeCell ref="F263:G263"/>
    <mergeCell ref="A264:B264"/>
    <mergeCell ref="C264:D264"/>
    <mergeCell ref="F264:G264"/>
    <mergeCell ref="A261:B261"/>
    <mergeCell ref="C261:D261"/>
    <mergeCell ref="F261:G261"/>
    <mergeCell ref="A262:B262"/>
    <mergeCell ref="C262:D262"/>
    <mergeCell ref="F262:G262"/>
    <mergeCell ref="A259:B259"/>
    <mergeCell ref="C259:D259"/>
    <mergeCell ref="F259:G259"/>
    <mergeCell ref="A260:B260"/>
    <mergeCell ref="C260:D260"/>
    <mergeCell ref="F260:G260"/>
    <mergeCell ref="A269:B269"/>
    <mergeCell ref="C269:D269"/>
    <mergeCell ref="F269:G269"/>
    <mergeCell ref="A270:B270"/>
    <mergeCell ref="C270:D270"/>
    <mergeCell ref="F270:G270"/>
    <mergeCell ref="A267:B267"/>
    <mergeCell ref="C267:D267"/>
    <mergeCell ref="F267:G267"/>
    <mergeCell ref="A268:B268"/>
    <mergeCell ref="C268:D268"/>
    <mergeCell ref="F268:G268"/>
    <mergeCell ref="A265:B265"/>
    <mergeCell ref="C265:D265"/>
    <mergeCell ref="F265:G265"/>
    <mergeCell ref="A266:B266"/>
    <mergeCell ref="C266:D266"/>
    <mergeCell ref="F266:G266"/>
    <mergeCell ref="A275:B275"/>
    <mergeCell ref="C275:D275"/>
    <mergeCell ref="F275:G275"/>
    <mergeCell ref="A276:B276"/>
    <mergeCell ref="C276:D276"/>
    <mergeCell ref="F276:G276"/>
    <mergeCell ref="A273:B273"/>
    <mergeCell ref="C273:D273"/>
    <mergeCell ref="F273:G273"/>
    <mergeCell ref="A274:B274"/>
    <mergeCell ref="C274:D274"/>
    <mergeCell ref="F274:G274"/>
    <mergeCell ref="A271:B271"/>
    <mergeCell ref="C271:D271"/>
    <mergeCell ref="F271:G271"/>
    <mergeCell ref="A272:B272"/>
    <mergeCell ref="C272:D272"/>
    <mergeCell ref="F272:G272"/>
    <mergeCell ref="A281:B281"/>
    <mergeCell ref="C281:D281"/>
    <mergeCell ref="F281:G281"/>
    <mergeCell ref="A282:B282"/>
    <mergeCell ref="C282:D282"/>
    <mergeCell ref="F282:G282"/>
    <mergeCell ref="A279:B279"/>
    <mergeCell ref="C279:D279"/>
    <mergeCell ref="F279:G279"/>
    <mergeCell ref="A280:B280"/>
    <mergeCell ref="C280:D280"/>
    <mergeCell ref="F280:G280"/>
    <mergeCell ref="A277:B277"/>
    <mergeCell ref="C277:D277"/>
    <mergeCell ref="F277:G277"/>
    <mergeCell ref="A278:B278"/>
    <mergeCell ref="C278:D278"/>
    <mergeCell ref="F278:G278"/>
    <mergeCell ref="A287:B287"/>
    <mergeCell ref="C287:D287"/>
    <mergeCell ref="F287:G287"/>
    <mergeCell ref="A288:B288"/>
    <mergeCell ref="C288:D288"/>
    <mergeCell ref="F288:G288"/>
    <mergeCell ref="A285:B285"/>
    <mergeCell ref="C285:D285"/>
    <mergeCell ref="F285:G285"/>
    <mergeCell ref="A286:B286"/>
    <mergeCell ref="C286:D286"/>
    <mergeCell ref="F286:G286"/>
    <mergeCell ref="A283:B283"/>
    <mergeCell ref="C283:D283"/>
    <mergeCell ref="F283:G283"/>
    <mergeCell ref="A284:B284"/>
    <mergeCell ref="C284:D284"/>
    <mergeCell ref="F284:G284"/>
    <mergeCell ref="A293:B293"/>
    <mergeCell ref="C293:D293"/>
    <mergeCell ref="F293:G293"/>
    <mergeCell ref="A294:B294"/>
    <mergeCell ref="C294:D294"/>
    <mergeCell ref="F294:G294"/>
    <mergeCell ref="A291:B291"/>
    <mergeCell ref="C291:D291"/>
    <mergeCell ref="F291:G291"/>
    <mergeCell ref="A292:B292"/>
    <mergeCell ref="C292:D292"/>
    <mergeCell ref="F292:G292"/>
    <mergeCell ref="A289:B289"/>
    <mergeCell ref="C289:D289"/>
    <mergeCell ref="F289:G289"/>
    <mergeCell ref="A290:B290"/>
    <mergeCell ref="C290:D290"/>
    <mergeCell ref="F290:G290"/>
    <mergeCell ref="A299:B299"/>
    <mergeCell ref="C299:D299"/>
    <mergeCell ref="F299:G299"/>
    <mergeCell ref="A300:B300"/>
    <mergeCell ref="C300:D300"/>
    <mergeCell ref="F300:G300"/>
    <mergeCell ref="A297:B297"/>
    <mergeCell ref="C297:D297"/>
    <mergeCell ref="F297:G297"/>
    <mergeCell ref="A298:B298"/>
    <mergeCell ref="C298:D298"/>
    <mergeCell ref="F298:G298"/>
    <mergeCell ref="A295:B295"/>
    <mergeCell ref="C295:D295"/>
    <mergeCell ref="F295:G295"/>
    <mergeCell ref="A296:B296"/>
    <mergeCell ref="C296:D296"/>
    <mergeCell ref="F296:G296"/>
    <mergeCell ref="A305:B305"/>
    <mergeCell ref="C305:D305"/>
    <mergeCell ref="F305:G305"/>
    <mergeCell ref="A306:B306"/>
    <mergeCell ref="C306:D306"/>
    <mergeCell ref="F306:G306"/>
    <mergeCell ref="A303:B303"/>
    <mergeCell ref="C303:D303"/>
    <mergeCell ref="F303:G303"/>
    <mergeCell ref="A304:B304"/>
    <mergeCell ref="C304:D304"/>
    <mergeCell ref="F304:G304"/>
    <mergeCell ref="A301:B301"/>
    <mergeCell ref="C301:D301"/>
    <mergeCell ref="F301:G301"/>
    <mergeCell ref="A302:B302"/>
    <mergeCell ref="C302:D302"/>
    <mergeCell ref="F302:G302"/>
    <mergeCell ref="A311:B311"/>
    <mergeCell ref="C311:D311"/>
    <mergeCell ref="F311:G311"/>
    <mergeCell ref="A312:B312"/>
    <mergeCell ref="C312:D312"/>
    <mergeCell ref="F312:G312"/>
    <mergeCell ref="A309:B309"/>
    <mergeCell ref="C309:D309"/>
    <mergeCell ref="F309:G309"/>
    <mergeCell ref="A310:B310"/>
    <mergeCell ref="C310:D310"/>
    <mergeCell ref="F310:G310"/>
    <mergeCell ref="A307:B307"/>
    <mergeCell ref="C307:D307"/>
    <mergeCell ref="F307:G307"/>
    <mergeCell ref="A308:B308"/>
    <mergeCell ref="C308:D308"/>
    <mergeCell ref="F308:G308"/>
    <mergeCell ref="A317:B317"/>
    <mergeCell ref="C317:D317"/>
    <mergeCell ref="F317:G317"/>
    <mergeCell ref="A318:B318"/>
    <mergeCell ref="C318:D318"/>
    <mergeCell ref="F318:G318"/>
    <mergeCell ref="A315:B315"/>
    <mergeCell ref="C315:D315"/>
    <mergeCell ref="F315:G315"/>
    <mergeCell ref="A316:B316"/>
    <mergeCell ref="C316:D316"/>
    <mergeCell ref="F316:G316"/>
    <mergeCell ref="A313:B313"/>
    <mergeCell ref="C313:D313"/>
    <mergeCell ref="F313:G313"/>
    <mergeCell ref="A314:B314"/>
    <mergeCell ref="C314:D314"/>
    <mergeCell ref="F314:G314"/>
    <mergeCell ref="A323:B323"/>
    <mergeCell ref="C323:D323"/>
    <mergeCell ref="F323:G323"/>
    <mergeCell ref="A324:B324"/>
    <mergeCell ref="C324:D324"/>
    <mergeCell ref="F324:G324"/>
    <mergeCell ref="A321:B321"/>
    <mergeCell ref="C321:D321"/>
    <mergeCell ref="F321:G321"/>
    <mergeCell ref="A322:B322"/>
    <mergeCell ref="C322:D322"/>
    <mergeCell ref="F322:G322"/>
    <mergeCell ref="A319:B319"/>
    <mergeCell ref="C319:D319"/>
    <mergeCell ref="F319:G319"/>
    <mergeCell ref="A320:B320"/>
    <mergeCell ref="C320:D320"/>
    <mergeCell ref="F320:G320"/>
    <mergeCell ref="A329:B329"/>
    <mergeCell ref="C329:D329"/>
    <mergeCell ref="F329:G329"/>
    <mergeCell ref="A330:B330"/>
    <mergeCell ref="C330:D330"/>
    <mergeCell ref="F330:G330"/>
    <mergeCell ref="A327:B327"/>
    <mergeCell ref="C327:D327"/>
    <mergeCell ref="F327:G327"/>
    <mergeCell ref="A328:B328"/>
    <mergeCell ref="C328:D328"/>
    <mergeCell ref="F328:G328"/>
    <mergeCell ref="A325:B325"/>
    <mergeCell ref="C325:D325"/>
    <mergeCell ref="F325:G325"/>
    <mergeCell ref="A326:B326"/>
    <mergeCell ref="C326:D326"/>
    <mergeCell ref="F326:G326"/>
    <mergeCell ref="A335:B335"/>
    <mergeCell ref="C335:D335"/>
    <mergeCell ref="F335:G335"/>
    <mergeCell ref="A336:B336"/>
    <mergeCell ref="C336:D336"/>
    <mergeCell ref="F336:G336"/>
    <mergeCell ref="A333:B333"/>
    <mergeCell ref="C333:D333"/>
    <mergeCell ref="F333:G333"/>
    <mergeCell ref="A334:B334"/>
    <mergeCell ref="C334:D334"/>
    <mergeCell ref="F334:G334"/>
    <mergeCell ref="A331:B331"/>
    <mergeCell ref="C331:D331"/>
    <mergeCell ref="F331:G331"/>
    <mergeCell ref="A332:B332"/>
    <mergeCell ref="C332:D332"/>
    <mergeCell ref="F332:G332"/>
    <mergeCell ref="A341:B341"/>
    <mergeCell ref="C341:D341"/>
    <mergeCell ref="F341:G341"/>
    <mergeCell ref="A342:B342"/>
    <mergeCell ref="C342:D342"/>
    <mergeCell ref="F342:G342"/>
    <mergeCell ref="A339:B339"/>
    <mergeCell ref="C339:D339"/>
    <mergeCell ref="F339:G339"/>
    <mergeCell ref="A340:B340"/>
    <mergeCell ref="C340:D340"/>
    <mergeCell ref="F340:G340"/>
    <mergeCell ref="A337:B337"/>
    <mergeCell ref="C337:D337"/>
    <mergeCell ref="F337:G337"/>
    <mergeCell ref="A338:B338"/>
    <mergeCell ref="C338:D338"/>
    <mergeCell ref="F338:G338"/>
    <mergeCell ref="A347:B347"/>
    <mergeCell ref="C347:D347"/>
    <mergeCell ref="F347:G347"/>
    <mergeCell ref="A348:B348"/>
    <mergeCell ref="C348:D348"/>
    <mergeCell ref="F348:G348"/>
    <mergeCell ref="A345:B345"/>
    <mergeCell ref="C345:D345"/>
    <mergeCell ref="F345:G345"/>
    <mergeCell ref="A346:B346"/>
    <mergeCell ref="C346:D346"/>
    <mergeCell ref="F346:G346"/>
    <mergeCell ref="A343:B343"/>
    <mergeCell ref="C343:D343"/>
    <mergeCell ref="F343:G343"/>
    <mergeCell ref="A344:B344"/>
    <mergeCell ref="C344:D344"/>
    <mergeCell ref="F344:G344"/>
    <mergeCell ref="A353:B353"/>
    <mergeCell ref="C353:D353"/>
    <mergeCell ref="F353:G353"/>
    <mergeCell ref="A354:B354"/>
    <mergeCell ref="C354:D354"/>
    <mergeCell ref="F354:G354"/>
    <mergeCell ref="A351:B351"/>
    <mergeCell ref="C351:D351"/>
    <mergeCell ref="F351:G351"/>
    <mergeCell ref="A352:B352"/>
    <mergeCell ref="C352:D352"/>
    <mergeCell ref="F352:G352"/>
    <mergeCell ref="A349:B349"/>
    <mergeCell ref="C349:D349"/>
    <mergeCell ref="F349:G349"/>
    <mergeCell ref="A350:B350"/>
    <mergeCell ref="C350:D350"/>
    <mergeCell ref="F350:G350"/>
    <mergeCell ref="A359:B359"/>
    <mergeCell ref="C359:D359"/>
    <mergeCell ref="F359:G359"/>
    <mergeCell ref="A360:B360"/>
    <mergeCell ref="C360:D360"/>
    <mergeCell ref="F360:G360"/>
    <mergeCell ref="A357:B357"/>
    <mergeCell ref="C357:D357"/>
    <mergeCell ref="F357:G357"/>
    <mergeCell ref="A358:B358"/>
    <mergeCell ref="C358:D358"/>
    <mergeCell ref="F358:G358"/>
    <mergeCell ref="A355:B355"/>
    <mergeCell ref="C355:D355"/>
    <mergeCell ref="F355:G355"/>
    <mergeCell ref="A356:B356"/>
    <mergeCell ref="C356:D356"/>
    <mergeCell ref="F356:G356"/>
    <mergeCell ref="A365:B365"/>
    <mergeCell ref="C365:D365"/>
    <mergeCell ref="F365:G365"/>
    <mergeCell ref="A366:B366"/>
    <mergeCell ref="C366:D366"/>
    <mergeCell ref="F366:G366"/>
    <mergeCell ref="A363:B363"/>
    <mergeCell ref="C363:D363"/>
    <mergeCell ref="F363:G363"/>
    <mergeCell ref="A364:B364"/>
    <mergeCell ref="C364:D364"/>
    <mergeCell ref="F364:G364"/>
    <mergeCell ref="A361:B361"/>
    <mergeCell ref="C361:D361"/>
    <mergeCell ref="F361:G361"/>
    <mergeCell ref="A362:B362"/>
    <mergeCell ref="C362:D362"/>
    <mergeCell ref="F362:G362"/>
    <mergeCell ref="A372:B372"/>
    <mergeCell ref="C372:D372"/>
    <mergeCell ref="F372:G372"/>
    <mergeCell ref="A373:B373"/>
    <mergeCell ref="C373:D373"/>
    <mergeCell ref="F373:G373"/>
    <mergeCell ref="A370:B370"/>
    <mergeCell ref="C370:D370"/>
    <mergeCell ref="F370:G370"/>
    <mergeCell ref="A371:B371"/>
    <mergeCell ref="C371:D371"/>
    <mergeCell ref="F371:G371"/>
    <mergeCell ref="A367:G367"/>
    <mergeCell ref="A368:B368"/>
    <mergeCell ref="C368:D368"/>
    <mergeCell ref="F368:G368"/>
    <mergeCell ref="A369:B369"/>
    <mergeCell ref="C369:D369"/>
    <mergeCell ref="F369:G369"/>
    <mergeCell ref="A378:B378"/>
    <mergeCell ref="C378:D378"/>
    <mergeCell ref="F378:G378"/>
    <mergeCell ref="A379:B379"/>
    <mergeCell ref="C379:D379"/>
    <mergeCell ref="F379:G379"/>
    <mergeCell ref="A376:B376"/>
    <mergeCell ref="C376:D376"/>
    <mergeCell ref="F376:G376"/>
    <mergeCell ref="A377:B377"/>
    <mergeCell ref="C377:D377"/>
    <mergeCell ref="F377:G377"/>
    <mergeCell ref="A374:B374"/>
    <mergeCell ref="C374:D374"/>
    <mergeCell ref="F374:G374"/>
    <mergeCell ref="A375:B375"/>
    <mergeCell ref="C375:D375"/>
    <mergeCell ref="F375:G375"/>
    <mergeCell ref="A384:B384"/>
    <mergeCell ref="C384:D384"/>
    <mergeCell ref="F384:G384"/>
    <mergeCell ref="A385:B385"/>
    <mergeCell ref="C385:D385"/>
    <mergeCell ref="F385:G385"/>
    <mergeCell ref="A382:B382"/>
    <mergeCell ref="C382:D382"/>
    <mergeCell ref="F382:G382"/>
    <mergeCell ref="A383:B383"/>
    <mergeCell ref="C383:D383"/>
    <mergeCell ref="F383:G383"/>
    <mergeCell ref="A380:B380"/>
    <mergeCell ref="C380:D380"/>
    <mergeCell ref="F380:G380"/>
    <mergeCell ref="A381:B381"/>
    <mergeCell ref="C381:D381"/>
    <mergeCell ref="F381:G381"/>
    <mergeCell ref="A391:B391"/>
    <mergeCell ref="C391:D391"/>
    <mergeCell ref="F391:G391"/>
    <mergeCell ref="A392:B392"/>
    <mergeCell ref="C392:D392"/>
    <mergeCell ref="F392:G392"/>
    <mergeCell ref="A388:G388"/>
    <mergeCell ref="A389:B389"/>
    <mergeCell ref="C389:D389"/>
    <mergeCell ref="F389:G389"/>
    <mergeCell ref="A390:B390"/>
    <mergeCell ref="C390:D390"/>
    <mergeCell ref="F390:G390"/>
    <mergeCell ref="A386:B386"/>
    <mergeCell ref="C386:D386"/>
    <mergeCell ref="F386:G386"/>
    <mergeCell ref="A387:B387"/>
    <mergeCell ref="C387:D387"/>
    <mergeCell ref="F387:G387"/>
    <mergeCell ref="A398:B398"/>
    <mergeCell ref="C398:D398"/>
    <mergeCell ref="F398:G398"/>
    <mergeCell ref="A399:B399"/>
    <mergeCell ref="C399:D399"/>
    <mergeCell ref="F399:G399"/>
    <mergeCell ref="A396:B396"/>
    <mergeCell ref="C396:D396"/>
    <mergeCell ref="F396:G396"/>
    <mergeCell ref="A397:B397"/>
    <mergeCell ref="C397:D397"/>
    <mergeCell ref="F397:G397"/>
    <mergeCell ref="A393:B393"/>
    <mergeCell ref="C393:D393"/>
    <mergeCell ref="F393:G393"/>
    <mergeCell ref="A394:G394"/>
    <mergeCell ref="A395:B395"/>
    <mergeCell ref="C395:D395"/>
    <mergeCell ref="F395:G395"/>
    <mergeCell ref="A405:B405"/>
    <mergeCell ref="C405:D405"/>
    <mergeCell ref="F405:G405"/>
    <mergeCell ref="A406:B406"/>
    <mergeCell ref="C406:D406"/>
    <mergeCell ref="F406:G406"/>
    <mergeCell ref="A403:B403"/>
    <mergeCell ref="C403:D403"/>
    <mergeCell ref="F403:G403"/>
    <mergeCell ref="A404:B404"/>
    <mergeCell ref="C404:D404"/>
    <mergeCell ref="F404:G404"/>
    <mergeCell ref="A400:B400"/>
    <mergeCell ref="C400:D400"/>
    <mergeCell ref="F400:G400"/>
    <mergeCell ref="A401:G401"/>
    <mergeCell ref="A402:B402"/>
    <mergeCell ref="C402:D402"/>
    <mergeCell ref="F402:G402"/>
    <mergeCell ref="A412:G412"/>
    <mergeCell ref="A413:B413"/>
    <mergeCell ref="C413:D413"/>
    <mergeCell ref="F413:G413"/>
    <mergeCell ref="A414:B414"/>
    <mergeCell ref="C414:D414"/>
    <mergeCell ref="F414:G414"/>
    <mergeCell ref="A410:B410"/>
    <mergeCell ref="C410:D410"/>
    <mergeCell ref="F410:G410"/>
    <mergeCell ref="A411:B411"/>
    <mergeCell ref="C411:D411"/>
    <mergeCell ref="F411:G411"/>
    <mergeCell ref="A407:G407"/>
    <mergeCell ref="A408:B408"/>
    <mergeCell ref="C408:D408"/>
    <mergeCell ref="F408:G408"/>
    <mergeCell ref="A409:B409"/>
    <mergeCell ref="C409:D409"/>
    <mergeCell ref="F409:G409"/>
    <mergeCell ref="A419:B419"/>
    <mergeCell ref="C419:D419"/>
    <mergeCell ref="F419:G419"/>
    <mergeCell ref="A420:B420"/>
    <mergeCell ref="C420:D420"/>
    <mergeCell ref="F420:G420"/>
    <mergeCell ref="A417:B417"/>
    <mergeCell ref="C417:D417"/>
    <mergeCell ref="F417:G417"/>
    <mergeCell ref="A418:B418"/>
    <mergeCell ref="C418:D418"/>
    <mergeCell ref="F418:G418"/>
    <mergeCell ref="A415:B415"/>
    <mergeCell ref="C415:D415"/>
    <mergeCell ref="F415:G415"/>
    <mergeCell ref="A416:B416"/>
    <mergeCell ref="C416:D416"/>
    <mergeCell ref="F416:G416"/>
    <mergeCell ref="A426:B426"/>
    <mergeCell ref="C426:D426"/>
    <mergeCell ref="F426:G426"/>
    <mergeCell ref="A427:B427"/>
    <mergeCell ref="C427:D427"/>
    <mergeCell ref="F427:G427"/>
    <mergeCell ref="A423:B423"/>
    <mergeCell ref="C423:D423"/>
    <mergeCell ref="F423:G423"/>
    <mergeCell ref="A424:G424"/>
    <mergeCell ref="A425:B425"/>
    <mergeCell ref="C425:D425"/>
    <mergeCell ref="F425:G425"/>
    <mergeCell ref="A421:B421"/>
    <mergeCell ref="C421:D421"/>
    <mergeCell ref="F421:G421"/>
    <mergeCell ref="A422:B422"/>
    <mergeCell ref="C422:D422"/>
    <mergeCell ref="F422:G422"/>
    <mergeCell ref="A433:B433"/>
    <mergeCell ref="C433:D433"/>
    <mergeCell ref="F433:G433"/>
    <mergeCell ref="A434:G434"/>
    <mergeCell ref="A435:B435"/>
    <mergeCell ref="C435:D435"/>
    <mergeCell ref="F435:G435"/>
    <mergeCell ref="A430:G430"/>
    <mergeCell ref="A431:B431"/>
    <mergeCell ref="C431:D431"/>
    <mergeCell ref="F431:G431"/>
    <mergeCell ref="A432:B432"/>
    <mergeCell ref="C432:D432"/>
    <mergeCell ref="F432:G432"/>
    <mergeCell ref="A428:B428"/>
    <mergeCell ref="C428:D428"/>
    <mergeCell ref="F428:G428"/>
    <mergeCell ref="A429:B429"/>
    <mergeCell ref="C429:D429"/>
    <mergeCell ref="F429:G429"/>
    <mergeCell ref="A441:B441"/>
    <mergeCell ref="C441:D441"/>
    <mergeCell ref="F441:G441"/>
    <mergeCell ref="A442:B442"/>
    <mergeCell ref="C442:D442"/>
    <mergeCell ref="F442:G442"/>
    <mergeCell ref="A438:G438"/>
    <mergeCell ref="A439:B439"/>
    <mergeCell ref="C439:D439"/>
    <mergeCell ref="F439:G439"/>
    <mergeCell ref="A440:B440"/>
    <mergeCell ref="C440:D440"/>
    <mergeCell ref="F440:G440"/>
    <mergeCell ref="A436:B436"/>
    <mergeCell ref="C436:D436"/>
    <mergeCell ref="F436:G436"/>
    <mergeCell ref="A437:B437"/>
    <mergeCell ref="C437:D437"/>
    <mergeCell ref="F437:G437"/>
    <mergeCell ref="A448:G448"/>
    <mergeCell ref="A449:B449"/>
    <mergeCell ref="C449:D449"/>
    <mergeCell ref="F449:G449"/>
    <mergeCell ref="A450:B450"/>
    <mergeCell ref="C450:D450"/>
    <mergeCell ref="F450:G450"/>
    <mergeCell ref="A446:B446"/>
    <mergeCell ref="C446:D446"/>
    <mergeCell ref="F446:G446"/>
    <mergeCell ref="A447:B447"/>
    <mergeCell ref="C447:D447"/>
    <mergeCell ref="F447:G447"/>
    <mergeCell ref="A443:B443"/>
    <mergeCell ref="C443:D443"/>
    <mergeCell ref="F443:G443"/>
    <mergeCell ref="A444:G444"/>
    <mergeCell ref="A445:B445"/>
    <mergeCell ref="C445:D445"/>
    <mergeCell ref="F445:G445"/>
    <mergeCell ref="A455:B455"/>
    <mergeCell ref="C455:D455"/>
    <mergeCell ref="F455:G455"/>
    <mergeCell ref="A456:B456"/>
    <mergeCell ref="C456:D456"/>
    <mergeCell ref="F456:G456"/>
    <mergeCell ref="A453:B453"/>
    <mergeCell ref="C453:D453"/>
    <mergeCell ref="F453:G453"/>
    <mergeCell ref="A454:B454"/>
    <mergeCell ref="C454:D454"/>
    <mergeCell ref="F454:G454"/>
    <mergeCell ref="A451:B451"/>
    <mergeCell ref="C451:D451"/>
    <mergeCell ref="F451:G451"/>
    <mergeCell ref="A452:B452"/>
    <mergeCell ref="C452:D452"/>
    <mergeCell ref="F452:G452"/>
    <mergeCell ref="A461:B461"/>
    <mergeCell ref="C461:D461"/>
    <mergeCell ref="F461:G461"/>
    <mergeCell ref="A462:B462"/>
    <mergeCell ref="C462:D462"/>
    <mergeCell ref="F462:G462"/>
    <mergeCell ref="A459:B459"/>
    <mergeCell ref="C459:D459"/>
    <mergeCell ref="F459:G459"/>
    <mergeCell ref="A460:B460"/>
    <mergeCell ref="C460:D460"/>
    <mergeCell ref="F460:G460"/>
    <mergeCell ref="A457:B457"/>
    <mergeCell ref="C457:D457"/>
    <mergeCell ref="F457:G457"/>
    <mergeCell ref="A458:B458"/>
    <mergeCell ref="C458:D458"/>
    <mergeCell ref="F458:G458"/>
    <mergeCell ref="A467:G467"/>
    <mergeCell ref="A468:B468"/>
    <mergeCell ref="C468:D468"/>
    <mergeCell ref="F468:G468"/>
    <mergeCell ref="A469:B469"/>
    <mergeCell ref="C469:D469"/>
    <mergeCell ref="F469:G469"/>
    <mergeCell ref="A465:B465"/>
    <mergeCell ref="C465:D465"/>
    <mergeCell ref="F465:G465"/>
    <mergeCell ref="A466:B466"/>
    <mergeCell ref="C466:D466"/>
    <mergeCell ref="F466:G466"/>
    <mergeCell ref="A463:B463"/>
    <mergeCell ref="C463:D463"/>
    <mergeCell ref="F463:G463"/>
    <mergeCell ref="A464:B464"/>
    <mergeCell ref="C464:D464"/>
    <mergeCell ref="F464:G464"/>
    <mergeCell ref="A475:B475"/>
    <mergeCell ref="C475:D475"/>
    <mergeCell ref="F475:G475"/>
    <mergeCell ref="A476:B476"/>
    <mergeCell ref="C476:D476"/>
    <mergeCell ref="F476:G476"/>
    <mergeCell ref="A473:B473"/>
    <mergeCell ref="C473:D473"/>
    <mergeCell ref="F473:G473"/>
    <mergeCell ref="A474:B474"/>
    <mergeCell ref="C474:D474"/>
    <mergeCell ref="F474:G474"/>
    <mergeCell ref="A470:B470"/>
    <mergeCell ref="C470:D470"/>
    <mergeCell ref="F470:G470"/>
    <mergeCell ref="A471:G471"/>
    <mergeCell ref="A472:B472"/>
    <mergeCell ref="C472:D472"/>
    <mergeCell ref="F472:G472"/>
    <mergeCell ref="A482:B482"/>
    <mergeCell ref="C482:D482"/>
    <mergeCell ref="F482:G482"/>
    <mergeCell ref="A483:B483"/>
    <mergeCell ref="C483:D483"/>
    <mergeCell ref="F483:G483"/>
    <mergeCell ref="A480:B480"/>
    <mergeCell ref="C480:D480"/>
    <mergeCell ref="F480:G480"/>
    <mergeCell ref="A481:B481"/>
    <mergeCell ref="C481:D481"/>
    <mergeCell ref="F481:G481"/>
    <mergeCell ref="A477:B477"/>
    <mergeCell ref="C477:D477"/>
    <mergeCell ref="F477:G477"/>
    <mergeCell ref="A478:G478"/>
    <mergeCell ref="A479:B479"/>
    <mergeCell ref="C479:D479"/>
    <mergeCell ref="F479:G479"/>
    <mergeCell ref="A488:B488"/>
    <mergeCell ref="C488:D488"/>
    <mergeCell ref="F488:G488"/>
    <mergeCell ref="A489:B489"/>
    <mergeCell ref="C489:D489"/>
    <mergeCell ref="F489:G489"/>
    <mergeCell ref="A486:B486"/>
    <mergeCell ref="C486:D486"/>
    <mergeCell ref="F486:G486"/>
    <mergeCell ref="A487:B487"/>
    <mergeCell ref="C487:D487"/>
    <mergeCell ref="F487:G487"/>
    <mergeCell ref="A484:B484"/>
    <mergeCell ref="C484:D484"/>
    <mergeCell ref="F484:G484"/>
    <mergeCell ref="A485:B485"/>
    <mergeCell ref="C485:D485"/>
    <mergeCell ref="F485:G485"/>
    <mergeCell ref="A494:B494"/>
    <mergeCell ref="C494:D494"/>
    <mergeCell ref="F494:G494"/>
    <mergeCell ref="A495:B495"/>
    <mergeCell ref="C495:D495"/>
    <mergeCell ref="F495:G495"/>
    <mergeCell ref="A492:B492"/>
    <mergeCell ref="C492:D492"/>
    <mergeCell ref="F492:G492"/>
    <mergeCell ref="A493:B493"/>
    <mergeCell ref="C493:D493"/>
    <mergeCell ref="F493:G493"/>
    <mergeCell ref="A490:B490"/>
    <mergeCell ref="C490:D490"/>
    <mergeCell ref="F490:G490"/>
    <mergeCell ref="A491:B491"/>
    <mergeCell ref="C491:D491"/>
    <mergeCell ref="F491:G491"/>
    <mergeCell ref="A500:B500"/>
    <mergeCell ref="C500:D500"/>
    <mergeCell ref="F500:G500"/>
    <mergeCell ref="A501:B501"/>
    <mergeCell ref="C501:D501"/>
    <mergeCell ref="F501:G501"/>
    <mergeCell ref="A498:B498"/>
    <mergeCell ref="C498:D498"/>
    <mergeCell ref="F498:G498"/>
    <mergeCell ref="A499:B499"/>
    <mergeCell ref="C499:D499"/>
    <mergeCell ref="F499:G499"/>
    <mergeCell ref="A496:B496"/>
    <mergeCell ref="C496:D496"/>
    <mergeCell ref="F496:G496"/>
    <mergeCell ref="A497:B497"/>
    <mergeCell ref="C497:D497"/>
    <mergeCell ref="F497:G497"/>
    <mergeCell ref="A506:B506"/>
    <mergeCell ref="C506:D506"/>
    <mergeCell ref="F506:G506"/>
    <mergeCell ref="A507:G507"/>
    <mergeCell ref="A508:B508"/>
    <mergeCell ref="C508:D508"/>
    <mergeCell ref="F508:G508"/>
    <mergeCell ref="A504:B504"/>
    <mergeCell ref="C504:D504"/>
    <mergeCell ref="F504:G504"/>
    <mergeCell ref="A505:B505"/>
    <mergeCell ref="C505:D505"/>
    <mergeCell ref="F505:G505"/>
    <mergeCell ref="A502:B502"/>
    <mergeCell ref="C502:D502"/>
    <mergeCell ref="F502:G502"/>
    <mergeCell ref="A503:B503"/>
    <mergeCell ref="C503:D503"/>
    <mergeCell ref="F503:G503"/>
    <mergeCell ref="A514:B514"/>
    <mergeCell ref="C514:D514"/>
    <mergeCell ref="F514:G514"/>
    <mergeCell ref="A515:G515"/>
    <mergeCell ref="A516:B516"/>
    <mergeCell ref="C516:D516"/>
    <mergeCell ref="F516:G516"/>
    <mergeCell ref="A511:G511"/>
    <mergeCell ref="A512:B512"/>
    <mergeCell ref="C512:D512"/>
    <mergeCell ref="F512:G512"/>
    <mergeCell ref="A513:B513"/>
    <mergeCell ref="C513:D513"/>
    <mergeCell ref="F513:G513"/>
    <mergeCell ref="A509:B509"/>
    <mergeCell ref="C509:D509"/>
    <mergeCell ref="F509:G509"/>
    <mergeCell ref="A510:B510"/>
    <mergeCell ref="C510:D510"/>
    <mergeCell ref="F510:G510"/>
    <mergeCell ref="A521:B521"/>
    <mergeCell ref="C521:D521"/>
    <mergeCell ref="F521:G521"/>
    <mergeCell ref="A522:B522"/>
    <mergeCell ref="C522:D522"/>
    <mergeCell ref="F522:G522"/>
    <mergeCell ref="A519:B519"/>
    <mergeCell ref="C519:D519"/>
    <mergeCell ref="F519:G519"/>
    <mergeCell ref="A520:B520"/>
    <mergeCell ref="C520:D520"/>
    <mergeCell ref="F520:G520"/>
    <mergeCell ref="A517:B517"/>
    <mergeCell ref="C517:D517"/>
    <mergeCell ref="F517:G517"/>
    <mergeCell ref="A518:B518"/>
    <mergeCell ref="C518:D518"/>
    <mergeCell ref="F518:G518"/>
    <mergeCell ref="A527:B527"/>
    <mergeCell ref="C527:D527"/>
    <mergeCell ref="F527:G527"/>
    <mergeCell ref="A528:B528"/>
    <mergeCell ref="C528:D528"/>
    <mergeCell ref="F528:G528"/>
    <mergeCell ref="A525:B525"/>
    <mergeCell ref="C525:D525"/>
    <mergeCell ref="F525:G525"/>
    <mergeCell ref="A526:B526"/>
    <mergeCell ref="C526:D526"/>
    <mergeCell ref="F526:G526"/>
    <mergeCell ref="A523:B523"/>
    <mergeCell ref="C523:D523"/>
    <mergeCell ref="F523:G523"/>
    <mergeCell ref="A524:B524"/>
    <mergeCell ref="C524:D524"/>
    <mergeCell ref="F524:G524"/>
    <mergeCell ref="A535:B535"/>
    <mergeCell ref="C535:D535"/>
    <mergeCell ref="F535:G535"/>
    <mergeCell ref="A536:B536"/>
    <mergeCell ref="C536:D536"/>
    <mergeCell ref="F536:G536"/>
    <mergeCell ref="A532:B532"/>
    <mergeCell ref="C532:D532"/>
    <mergeCell ref="F532:G532"/>
    <mergeCell ref="A533:G533"/>
    <mergeCell ref="A534:B534"/>
    <mergeCell ref="C534:D534"/>
    <mergeCell ref="F534:G534"/>
    <mergeCell ref="A529:G529"/>
    <mergeCell ref="A530:B530"/>
    <mergeCell ref="C530:D530"/>
    <mergeCell ref="F530:G530"/>
    <mergeCell ref="A531:B531"/>
    <mergeCell ref="C531:D531"/>
    <mergeCell ref="F531:G531"/>
    <mergeCell ref="A541:B541"/>
    <mergeCell ref="C541:D541"/>
    <mergeCell ref="F541:G541"/>
    <mergeCell ref="A542:B542"/>
    <mergeCell ref="C542:D542"/>
    <mergeCell ref="F542:G542"/>
    <mergeCell ref="A539:B539"/>
    <mergeCell ref="C539:D539"/>
    <mergeCell ref="F539:G539"/>
    <mergeCell ref="A540:B540"/>
    <mergeCell ref="C540:D540"/>
    <mergeCell ref="F540:G540"/>
    <mergeCell ref="A537:B537"/>
    <mergeCell ref="C537:D537"/>
    <mergeCell ref="F537:G537"/>
    <mergeCell ref="A538:B538"/>
    <mergeCell ref="C538:D538"/>
    <mergeCell ref="F538:G538"/>
    <mergeCell ref="A547:B547"/>
    <mergeCell ref="C547:D547"/>
    <mergeCell ref="F547:G547"/>
    <mergeCell ref="A548:B548"/>
    <mergeCell ref="C548:D548"/>
    <mergeCell ref="F548:G548"/>
    <mergeCell ref="A545:B545"/>
    <mergeCell ref="C545:D545"/>
    <mergeCell ref="F545:G545"/>
    <mergeCell ref="A546:B546"/>
    <mergeCell ref="C546:D546"/>
    <mergeCell ref="F546:G546"/>
    <mergeCell ref="A543:B543"/>
    <mergeCell ref="C543:D543"/>
    <mergeCell ref="F543:G543"/>
    <mergeCell ref="A544:B544"/>
    <mergeCell ref="C544:D544"/>
    <mergeCell ref="F544:G544"/>
    <mergeCell ref="A553:B553"/>
    <mergeCell ref="C553:D553"/>
    <mergeCell ref="F553:G553"/>
    <mergeCell ref="A554:B554"/>
    <mergeCell ref="C554:D554"/>
    <mergeCell ref="F554:G554"/>
    <mergeCell ref="A551:B551"/>
    <mergeCell ref="C551:D551"/>
    <mergeCell ref="F551:G551"/>
    <mergeCell ref="A552:B552"/>
    <mergeCell ref="C552:D552"/>
    <mergeCell ref="F552:G552"/>
    <mergeCell ref="A549:B549"/>
    <mergeCell ref="C549:D549"/>
    <mergeCell ref="F549:G549"/>
    <mergeCell ref="A550:B550"/>
    <mergeCell ref="C550:D550"/>
    <mergeCell ref="F550:G550"/>
    <mergeCell ref="A559:B559"/>
    <mergeCell ref="C559:D559"/>
    <mergeCell ref="F559:G559"/>
    <mergeCell ref="A560:B560"/>
    <mergeCell ref="C560:D560"/>
    <mergeCell ref="F560:G560"/>
    <mergeCell ref="A557:B557"/>
    <mergeCell ref="C557:D557"/>
    <mergeCell ref="F557:G557"/>
    <mergeCell ref="A558:B558"/>
    <mergeCell ref="C558:D558"/>
    <mergeCell ref="F558:G558"/>
    <mergeCell ref="A555:B555"/>
    <mergeCell ref="C555:D555"/>
    <mergeCell ref="F555:G555"/>
    <mergeCell ref="A556:B556"/>
    <mergeCell ref="C556:D556"/>
    <mergeCell ref="F556:G556"/>
    <mergeCell ref="A565:B565"/>
    <mergeCell ref="C565:D565"/>
    <mergeCell ref="F565:G565"/>
    <mergeCell ref="A566:B566"/>
    <mergeCell ref="C566:D566"/>
    <mergeCell ref="F566:G566"/>
    <mergeCell ref="A563:B563"/>
    <mergeCell ref="C563:D563"/>
    <mergeCell ref="F563:G563"/>
    <mergeCell ref="A564:B564"/>
    <mergeCell ref="C564:D564"/>
    <mergeCell ref="F564:G564"/>
    <mergeCell ref="A561:B561"/>
    <mergeCell ref="C561:D561"/>
    <mergeCell ref="F561:G561"/>
    <mergeCell ref="A562:B562"/>
    <mergeCell ref="C562:D562"/>
    <mergeCell ref="F562:G562"/>
    <mergeCell ref="A571:B571"/>
    <mergeCell ref="C571:D571"/>
    <mergeCell ref="F571:G571"/>
    <mergeCell ref="A572:B572"/>
    <mergeCell ref="C572:D572"/>
    <mergeCell ref="F572:G572"/>
    <mergeCell ref="A569:B569"/>
    <mergeCell ref="C569:D569"/>
    <mergeCell ref="F569:G569"/>
    <mergeCell ref="A570:B570"/>
    <mergeCell ref="C570:D570"/>
    <mergeCell ref="F570:G570"/>
    <mergeCell ref="A567:B567"/>
    <mergeCell ref="C567:D567"/>
    <mergeCell ref="F567:G567"/>
    <mergeCell ref="A568:B568"/>
    <mergeCell ref="C568:D568"/>
    <mergeCell ref="F568:G568"/>
    <mergeCell ref="A577:B577"/>
    <mergeCell ref="C577:D577"/>
    <mergeCell ref="F577:G577"/>
    <mergeCell ref="A578:B578"/>
    <mergeCell ref="C578:D578"/>
    <mergeCell ref="F578:G578"/>
    <mergeCell ref="A575:B575"/>
    <mergeCell ref="C575:D575"/>
    <mergeCell ref="F575:G575"/>
    <mergeCell ref="A576:B576"/>
    <mergeCell ref="C576:D576"/>
    <mergeCell ref="F576:G576"/>
    <mergeCell ref="A573:B573"/>
    <mergeCell ref="C573:D573"/>
    <mergeCell ref="F573:G573"/>
    <mergeCell ref="A574:B574"/>
    <mergeCell ref="C574:D574"/>
    <mergeCell ref="F574:G574"/>
    <mergeCell ref="A583:B583"/>
    <mergeCell ref="C583:D583"/>
    <mergeCell ref="F583:G583"/>
    <mergeCell ref="A584:B584"/>
    <mergeCell ref="C584:D584"/>
    <mergeCell ref="F584:G584"/>
    <mergeCell ref="A581:B581"/>
    <mergeCell ref="C581:D581"/>
    <mergeCell ref="F581:G581"/>
    <mergeCell ref="A582:B582"/>
    <mergeCell ref="C582:D582"/>
    <mergeCell ref="F582:G582"/>
    <mergeCell ref="A579:B579"/>
    <mergeCell ref="C579:D579"/>
    <mergeCell ref="F579:G579"/>
    <mergeCell ref="A580:B580"/>
    <mergeCell ref="C580:D580"/>
    <mergeCell ref="F580:G580"/>
    <mergeCell ref="A589:B589"/>
    <mergeCell ref="C589:D589"/>
    <mergeCell ref="F589:G589"/>
    <mergeCell ref="A590:B590"/>
    <mergeCell ref="C590:D590"/>
    <mergeCell ref="F590:G590"/>
    <mergeCell ref="A587:B587"/>
    <mergeCell ref="C587:D587"/>
    <mergeCell ref="F587:G587"/>
    <mergeCell ref="A588:B588"/>
    <mergeCell ref="C588:D588"/>
    <mergeCell ref="F588:G588"/>
    <mergeCell ref="A585:B585"/>
    <mergeCell ref="C585:D585"/>
    <mergeCell ref="F585:G585"/>
    <mergeCell ref="A586:B586"/>
    <mergeCell ref="C586:D586"/>
    <mergeCell ref="F586:G586"/>
    <mergeCell ref="A596:B596"/>
    <mergeCell ref="C596:D596"/>
    <mergeCell ref="F596:G596"/>
    <mergeCell ref="A597:B597"/>
    <mergeCell ref="C597:D597"/>
    <mergeCell ref="F597:G597"/>
    <mergeCell ref="A593:G593"/>
    <mergeCell ref="A594:B594"/>
    <mergeCell ref="C594:D594"/>
    <mergeCell ref="F594:G594"/>
    <mergeCell ref="A595:B595"/>
    <mergeCell ref="C595:D595"/>
    <mergeCell ref="F595:G595"/>
    <mergeCell ref="A591:B591"/>
    <mergeCell ref="C591:D591"/>
    <mergeCell ref="F591:G591"/>
    <mergeCell ref="A592:B592"/>
    <mergeCell ref="C592:D592"/>
    <mergeCell ref="F592:G592"/>
    <mergeCell ref="A603:B603"/>
    <mergeCell ref="C603:D603"/>
    <mergeCell ref="F603:G603"/>
    <mergeCell ref="A604:B604"/>
    <mergeCell ref="C604:D604"/>
    <mergeCell ref="F604:G604"/>
    <mergeCell ref="A600:G600"/>
    <mergeCell ref="A601:B601"/>
    <mergeCell ref="C601:D601"/>
    <mergeCell ref="F601:G601"/>
    <mergeCell ref="A602:B602"/>
    <mergeCell ref="C602:D602"/>
    <mergeCell ref="F602:G602"/>
    <mergeCell ref="A598:B598"/>
    <mergeCell ref="C598:D598"/>
    <mergeCell ref="F598:G598"/>
    <mergeCell ref="A599:B599"/>
    <mergeCell ref="C599:D599"/>
    <mergeCell ref="F599:G599"/>
    <mergeCell ref="A609:B609"/>
    <mergeCell ref="C609:D609"/>
    <mergeCell ref="F609:G609"/>
    <mergeCell ref="A610:B610"/>
    <mergeCell ref="C610:D610"/>
    <mergeCell ref="F610:G610"/>
    <mergeCell ref="A607:B607"/>
    <mergeCell ref="C607:D607"/>
    <mergeCell ref="F607:G607"/>
    <mergeCell ref="A608:B608"/>
    <mergeCell ref="C608:D608"/>
    <mergeCell ref="F608:G608"/>
    <mergeCell ref="A605:B605"/>
    <mergeCell ref="C605:D605"/>
    <mergeCell ref="F605:G605"/>
    <mergeCell ref="A606:B606"/>
    <mergeCell ref="C606:D606"/>
    <mergeCell ref="F606:G606"/>
    <mergeCell ref="A615:B615"/>
    <mergeCell ref="C615:D615"/>
    <mergeCell ref="F615:G615"/>
    <mergeCell ref="A616:B616"/>
    <mergeCell ref="C616:D616"/>
    <mergeCell ref="F616:G616"/>
    <mergeCell ref="A613:B613"/>
    <mergeCell ref="C613:D613"/>
    <mergeCell ref="F613:G613"/>
    <mergeCell ref="A614:B614"/>
    <mergeCell ref="C614:D614"/>
    <mergeCell ref="F614:G614"/>
    <mergeCell ref="A611:B611"/>
    <mergeCell ref="C611:D611"/>
    <mergeCell ref="F611:G611"/>
    <mergeCell ref="A612:B612"/>
    <mergeCell ref="C612:D612"/>
    <mergeCell ref="F612:G612"/>
    <mergeCell ref="A621:B621"/>
    <mergeCell ref="C621:D621"/>
    <mergeCell ref="F621:G621"/>
    <mergeCell ref="A622:G622"/>
    <mergeCell ref="A623:B623"/>
    <mergeCell ref="C623:D623"/>
    <mergeCell ref="F623:G623"/>
    <mergeCell ref="A619:B619"/>
    <mergeCell ref="C619:D619"/>
    <mergeCell ref="F619:G619"/>
    <mergeCell ref="A620:B620"/>
    <mergeCell ref="C620:D620"/>
    <mergeCell ref="F620:G620"/>
    <mergeCell ref="A617:B617"/>
    <mergeCell ref="C617:D617"/>
    <mergeCell ref="F617:G617"/>
    <mergeCell ref="A618:B618"/>
    <mergeCell ref="C618:D618"/>
    <mergeCell ref="F618:G618"/>
    <mergeCell ref="A628:B628"/>
    <mergeCell ref="C628:D628"/>
    <mergeCell ref="F628:G628"/>
    <mergeCell ref="A629:B629"/>
    <mergeCell ref="C629:D629"/>
    <mergeCell ref="F629:G629"/>
    <mergeCell ref="A626:B626"/>
    <mergeCell ref="C626:D626"/>
    <mergeCell ref="F626:G626"/>
    <mergeCell ref="A627:B627"/>
    <mergeCell ref="C627:D627"/>
    <mergeCell ref="F627:G627"/>
    <mergeCell ref="A624:B624"/>
    <mergeCell ref="C624:D624"/>
    <mergeCell ref="F624:G624"/>
    <mergeCell ref="A625:B625"/>
    <mergeCell ref="C625:D625"/>
    <mergeCell ref="F625:G625"/>
    <mergeCell ref="A634:B634"/>
    <mergeCell ref="C634:D634"/>
    <mergeCell ref="F634:G634"/>
    <mergeCell ref="A635:B635"/>
    <mergeCell ref="C635:D635"/>
    <mergeCell ref="F635:G635"/>
    <mergeCell ref="A632:B632"/>
    <mergeCell ref="C632:D632"/>
    <mergeCell ref="F632:G632"/>
    <mergeCell ref="A633:B633"/>
    <mergeCell ref="C633:D633"/>
    <mergeCell ref="F633:G633"/>
    <mergeCell ref="A630:B630"/>
    <mergeCell ref="C630:D630"/>
    <mergeCell ref="F630:G630"/>
    <mergeCell ref="A631:B631"/>
    <mergeCell ref="C631:D631"/>
    <mergeCell ref="F631:G631"/>
    <mergeCell ref="A640:B640"/>
    <mergeCell ref="C640:D640"/>
    <mergeCell ref="F640:G640"/>
    <mergeCell ref="A641:B641"/>
    <mergeCell ref="C641:D641"/>
    <mergeCell ref="F641:G641"/>
    <mergeCell ref="A638:B638"/>
    <mergeCell ref="C638:D638"/>
    <mergeCell ref="F638:G638"/>
    <mergeCell ref="A639:B639"/>
    <mergeCell ref="C639:D639"/>
    <mergeCell ref="F639:G639"/>
    <mergeCell ref="A636:B636"/>
    <mergeCell ref="C636:D636"/>
    <mergeCell ref="F636:G636"/>
    <mergeCell ref="A637:B637"/>
    <mergeCell ref="C637:D637"/>
    <mergeCell ref="F637:G637"/>
    <mergeCell ref="A646:B646"/>
    <mergeCell ref="C646:D646"/>
    <mergeCell ref="F646:G646"/>
    <mergeCell ref="A647:B647"/>
    <mergeCell ref="C647:D647"/>
    <mergeCell ref="F647:G647"/>
    <mergeCell ref="A644:B644"/>
    <mergeCell ref="C644:D644"/>
    <mergeCell ref="F644:G644"/>
    <mergeCell ref="A645:B645"/>
    <mergeCell ref="C645:D645"/>
    <mergeCell ref="F645:G645"/>
    <mergeCell ref="A642:B642"/>
    <mergeCell ref="C642:D642"/>
    <mergeCell ref="F642:G642"/>
    <mergeCell ref="A643:B643"/>
    <mergeCell ref="C643:D643"/>
    <mergeCell ref="F643:G643"/>
    <mergeCell ref="A653:B653"/>
    <mergeCell ref="C653:D653"/>
    <mergeCell ref="F653:G653"/>
    <mergeCell ref="A654:B654"/>
    <mergeCell ref="C654:D654"/>
    <mergeCell ref="F654:G654"/>
    <mergeCell ref="A650:B650"/>
    <mergeCell ref="C650:D650"/>
    <mergeCell ref="F650:G650"/>
    <mergeCell ref="A651:G651"/>
    <mergeCell ref="A652:B652"/>
    <mergeCell ref="C652:D652"/>
    <mergeCell ref="F652:G652"/>
    <mergeCell ref="A648:B648"/>
    <mergeCell ref="C648:D648"/>
    <mergeCell ref="F648:G648"/>
    <mergeCell ref="A649:B649"/>
    <mergeCell ref="C649:D649"/>
    <mergeCell ref="F649:G649"/>
    <mergeCell ref="A660:B660"/>
    <mergeCell ref="C660:D660"/>
    <mergeCell ref="F660:G660"/>
    <mergeCell ref="A661:B661"/>
    <mergeCell ref="C661:D661"/>
    <mergeCell ref="F661:G661"/>
    <mergeCell ref="A657:G657"/>
    <mergeCell ref="A658:B658"/>
    <mergeCell ref="C658:D658"/>
    <mergeCell ref="F658:G658"/>
    <mergeCell ref="A659:B659"/>
    <mergeCell ref="C659:D659"/>
    <mergeCell ref="F659:G659"/>
    <mergeCell ref="A655:B655"/>
    <mergeCell ref="C655:D655"/>
    <mergeCell ref="F655:G655"/>
    <mergeCell ref="A656:B656"/>
    <mergeCell ref="C656:D656"/>
    <mergeCell ref="F656:G656"/>
    <mergeCell ref="A666:B666"/>
    <mergeCell ref="C666:D666"/>
    <mergeCell ref="F666:G666"/>
    <mergeCell ref="A667:B667"/>
    <mergeCell ref="C667:D667"/>
    <mergeCell ref="F667:G667"/>
    <mergeCell ref="A664:B664"/>
    <mergeCell ref="C664:D664"/>
    <mergeCell ref="F664:G664"/>
    <mergeCell ref="A665:B665"/>
    <mergeCell ref="C665:D665"/>
    <mergeCell ref="F665:G665"/>
    <mergeCell ref="A662:B662"/>
    <mergeCell ref="C662:D662"/>
    <mergeCell ref="F662:G662"/>
    <mergeCell ref="A663:B663"/>
    <mergeCell ref="C663:D663"/>
    <mergeCell ref="F663:G663"/>
    <mergeCell ref="A672:B672"/>
    <mergeCell ref="C672:D672"/>
    <mergeCell ref="F672:G672"/>
    <mergeCell ref="A673:B673"/>
    <mergeCell ref="C673:D673"/>
    <mergeCell ref="F673:G673"/>
    <mergeCell ref="A670:B670"/>
    <mergeCell ref="C670:D670"/>
    <mergeCell ref="F670:G670"/>
    <mergeCell ref="A671:B671"/>
    <mergeCell ref="C671:D671"/>
    <mergeCell ref="F671:G671"/>
    <mergeCell ref="A668:B668"/>
    <mergeCell ref="C668:D668"/>
    <mergeCell ref="F668:G668"/>
    <mergeCell ref="A669:B669"/>
    <mergeCell ref="C669:D669"/>
    <mergeCell ref="F669:G669"/>
    <mergeCell ref="A678:B678"/>
    <mergeCell ref="C678:D678"/>
    <mergeCell ref="F678:G678"/>
    <mergeCell ref="A679:B679"/>
    <mergeCell ref="C679:D679"/>
    <mergeCell ref="F679:G679"/>
    <mergeCell ref="A676:B676"/>
    <mergeCell ref="C676:D676"/>
    <mergeCell ref="F676:G676"/>
    <mergeCell ref="A677:B677"/>
    <mergeCell ref="C677:D677"/>
    <mergeCell ref="F677:G677"/>
    <mergeCell ref="A674:B674"/>
    <mergeCell ref="C674:D674"/>
    <mergeCell ref="F674:G674"/>
    <mergeCell ref="A675:B675"/>
    <mergeCell ref="C675:D675"/>
    <mergeCell ref="F675:G675"/>
    <mergeCell ref="A685:B685"/>
    <mergeCell ref="C685:D685"/>
    <mergeCell ref="F685:G685"/>
    <mergeCell ref="A686:B686"/>
    <mergeCell ref="C686:D686"/>
    <mergeCell ref="F686:G686"/>
    <mergeCell ref="A683:B683"/>
    <mergeCell ref="C683:D683"/>
    <mergeCell ref="F683:G683"/>
    <mergeCell ref="A684:B684"/>
    <mergeCell ref="C684:D684"/>
    <mergeCell ref="F684:G684"/>
    <mergeCell ref="A680:B680"/>
    <mergeCell ref="C680:D680"/>
    <mergeCell ref="F680:G680"/>
    <mergeCell ref="A681:G681"/>
    <mergeCell ref="A682:B682"/>
    <mergeCell ref="C682:D682"/>
    <mergeCell ref="F682:G682"/>
    <mergeCell ref="A691:B691"/>
    <mergeCell ref="C691:D691"/>
    <mergeCell ref="F691:G691"/>
    <mergeCell ref="A692:B692"/>
    <mergeCell ref="C692:D692"/>
    <mergeCell ref="F692:G692"/>
    <mergeCell ref="A689:B689"/>
    <mergeCell ref="C689:D689"/>
    <mergeCell ref="F689:G689"/>
    <mergeCell ref="A690:B690"/>
    <mergeCell ref="C690:D690"/>
    <mergeCell ref="F690:G690"/>
    <mergeCell ref="A687:B687"/>
    <mergeCell ref="C687:D687"/>
    <mergeCell ref="F687:G687"/>
    <mergeCell ref="A688:B688"/>
    <mergeCell ref="C688:D688"/>
    <mergeCell ref="F688:G688"/>
    <mergeCell ref="A698:B698"/>
    <mergeCell ref="C698:D698"/>
    <mergeCell ref="F698:G698"/>
    <mergeCell ref="A699:B699"/>
    <mergeCell ref="C699:D699"/>
    <mergeCell ref="F699:G699"/>
    <mergeCell ref="A696:B696"/>
    <mergeCell ref="C696:D696"/>
    <mergeCell ref="F696:G696"/>
    <mergeCell ref="A697:B697"/>
    <mergeCell ref="C697:D697"/>
    <mergeCell ref="F697:G697"/>
    <mergeCell ref="A693:B693"/>
    <mergeCell ref="C693:D693"/>
    <mergeCell ref="F693:G693"/>
    <mergeCell ref="A694:G694"/>
    <mergeCell ref="A695:B695"/>
    <mergeCell ref="C695:D695"/>
    <mergeCell ref="F695:G695"/>
    <mergeCell ref="A704:B704"/>
    <mergeCell ref="C704:D704"/>
    <mergeCell ref="F704:G704"/>
    <mergeCell ref="A705:B705"/>
    <mergeCell ref="C705:D705"/>
    <mergeCell ref="F705:G705"/>
    <mergeCell ref="A702:B702"/>
    <mergeCell ref="C702:D702"/>
    <mergeCell ref="F702:G702"/>
    <mergeCell ref="A703:B703"/>
    <mergeCell ref="C703:D703"/>
    <mergeCell ref="F703:G703"/>
    <mergeCell ref="A700:B700"/>
    <mergeCell ref="C700:D700"/>
    <mergeCell ref="F700:G700"/>
    <mergeCell ref="A701:B701"/>
    <mergeCell ref="C701:D701"/>
    <mergeCell ref="F701:G701"/>
    <mergeCell ref="A711:B711"/>
    <mergeCell ref="C711:D711"/>
    <mergeCell ref="F711:G711"/>
    <mergeCell ref="A712:B712"/>
    <mergeCell ref="C712:D712"/>
    <mergeCell ref="F712:G712"/>
    <mergeCell ref="A708:B708"/>
    <mergeCell ref="C708:D708"/>
    <mergeCell ref="F708:G708"/>
    <mergeCell ref="A709:G709"/>
    <mergeCell ref="A710:B710"/>
    <mergeCell ref="C710:D710"/>
    <mergeCell ref="F710:G710"/>
    <mergeCell ref="A706:B706"/>
    <mergeCell ref="C706:D706"/>
    <mergeCell ref="F706:G706"/>
    <mergeCell ref="A707:B707"/>
    <mergeCell ref="C707:D707"/>
    <mergeCell ref="F707:G707"/>
    <mergeCell ref="A722:B722"/>
    <mergeCell ref="C722:D722"/>
    <mergeCell ref="F722:G722"/>
    <mergeCell ref="A718:B718"/>
    <mergeCell ref="C718:D718"/>
    <mergeCell ref="F718:G718"/>
    <mergeCell ref="A719:B719"/>
    <mergeCell ref="C719:D719"/>
    <mergeCell ref="F719:G719"/>
    <mergeCell ref="A716:B716"/>
    <mergeCell ref="C716:D716"/>
    <mergeCell ref="F716:G716"/>
    <mergeCell ref="A717:B717"/>
    <mergeCell ref="C717:D717"/>
    <mergeCell ref="F717:G717"/>
    <mergeCell ref="A713:B713"/>
    <mergeCell ref="C713:D713"/>
    <mergeCell ref="F713:G713"/>
    <mergeCell ref="A714:G714"/>
    <mergeCell ref="A715:B715"/>
    <mergeCell ref="C715:D715"/>
    <mergeCell ref="F715:G715"/>
    <mergeCell ref="B2:D2"/>
    <mergeCell ref="B3:D3"/>
    <mergeCell ref="B5:D5"/>
    <mergeCell ref="A730:B730"/>
    <mergeCell ref="C730:D730"/>
    <mergeCell ref="F730:G730"/>
    <mergeCell ref="A731:B731"/>
    <mergeCell ref="C731:D731"/>
    <mergeCell ref="F731:G731"/>
    <mergeCell ref="A728:B728"/>
    <mergeCell ref="C728:D728"/>
    <mergeCell ref="F728:G728"/>
    <mergeCell ref="A729:B729"/>
    <mergeCell ref="C729:D729"/>
    <mergeCell ref="F729:G729"/>
    <mergeCell ref="A725:G725"/>
    <mergeCell ref="A726:B726"/>
    <mergeCell ref="C726:D726"/>
    <mergeCell ref="F726:G726"/>
    <mergeCell ref="A727:B727"/>
    <mergeCell ref="C727:D727"/>
    <mergeCell ref="F727:G727"/>
    <mergeCell ref="A723:B723"/>
    <mergeCell ref="C723:D723"/>
    <mergeCell ref="F723:G723"/>
    <mergeCell ref="A724:B724"/>
    <mergeCell ref="C724:D724"/>
    <mergeCell ref="F724:G724"/>
    <mergeCell ref="A720:G720"/>
    <mergeCell ref="A721:B721"/>
    <mergeCell ref="C721:D721"/>
    <mergeCell ref="F721:G721"/>
  </mergeCells>
  <pageMargins left="0.7" right="0.7" top="0.75" bottom="0.75" header="0.3" footer="0.3"/>
  <pageSetup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J81"/>
  <sheetViews>
    <sheetView view="pageBreakPreview" zoomScale="60" workbookViewId="0">
      <selection activeCell="K64" sqref="K64"/>
    </sheetView>
  </sheetViews>
  <sheetFormatPr defaultRowHeight="15"/>
  <cols>
    <col min="3" max="3" width="0.85546875" customWidth="1"/>
    <col min="5" max="5" width="29.5703125" customWidth="1"/>
    <col min="8" max="8" width="13.7109375" customWidth="1"/>
    <col min="9" max="9" width="24.7109375" customWidth="1"/>
  </cols>
  <sheetData>
    <row r="3" spans="2:10">
      <c r="C3" s="213"/>
      <c r="D3" s="198"/>
      <c r="E3" s="198"/>
      <c r="F3" s="198"/>
      <c r="G3" s="198"/>
      <c r="H3" s="198"/>
      <c r="I3" s="199"/>
    </row>
    <row r="4" spans="2:10" ht="15.75" customHeight="1">
      <c r="C4" s="299" t="s">
        <v>165</v>
      </c>
      <c r="D4" s="300"/>
      <c r="E4" s="300"/>
      <c r="F4" s="300"/>
      <c r="I4" s="200"/>
    </row>
    <row r="5" spans="2:10" hidden="1">
      <c r="C5" s="201"/>
      <c r="I5" s="200"/>
    </row>
    <row r="6" spans="2:10" ht="11.25" customHeight="1">
      <c r="C6" s="299" t="s">
        <v>167</v>
      </c>
      <c r="D6" s="300"/>
      <c r="E6" s="300"/>
      <c r="F6" s="300"/>
      <c r="I6" s="200"/>
    </row>
    <row r="7" spans="2:10">
      <c r="C7" s="201"/>
      <c r="I7" s="200"/>
    </row>
    <row r="8" spans="2:10" ht="20.25" customHeight="1">
      <c r="C8" s="299" t="s">
        <v>1102</v>
      </c>
      <c r="D8" s="300"/>
      <c r="E8" s="300"/>
      <c r="F8" s="300"/>
      <c r="I8" s="200"/>
    </row>
    <row r="9" spans="2:10">
      <c r="C9" s="214"/>
      <c r="D9" s="202"/>
      <c r="E9" s="202"/>
      <c r="F9" s="202"/>
      <c r="G9" s="202"/>
      <c r="H9" s="202"/>
      <c r="I9" s="203"/>
    </row>
    <row r="11" spans="2:10">
      <c r="B11" s="301" t="s">
        <v>170</v>
      </c>
      <c r="C11" s="288"/>
      <c r="D11" s="288"/>
      <c r="E11" s="288"/>
      <c r="F11" s="288"/>
      <c r="G11" s="288"/>
      <c r="H11" s="288"/>
      <c r="I11" s="288"/>
      <c r="J11" s="288"/>
    </row>
    <row r="12" spans="2:10" ht="25.5">
      <c r="B12" s="289" t="s">
        <v>171</v>
      </c>
      <c r="C12" s="284"/>
      <c r="D12" s="289" t="s">
        <v>172</v>
      </c>
      <c r="E12" s="284"/>
      <c r="F12" s="289" t="s">
        <v>173</v>
      </c>
      <c r="G12" s="284"/>
      <c r="H12" s="204" t="s">
        <v>174</v>
      </c>
      <c r="I12" s="289" t="s">
        <v>175</v>
      </c>
      <c r="J12" s="284"/>
    </row>
    <row r="13" spans="2:10">
      <c r="B13" s="283">
        <v>1</v>
      </c>
      <c r="C13" s="284"/>
      <c r="D13" s="283" t="s">
        <v>176</v>
      </c>
      <c r="E13" s="284"/>
      <c r="F13" s="285">
        <v>44431.22</v>
      </c>
      <c r="G13" s="284"/>
      <c r="H13" s="205" t="s">
        <v>177</v>
      </c>
      <c r="I13" s="283" t="s">
        <v>1103</v>
      </c>
      <c r="J13" s="284"/>
    </row>
    <row r="14" spans="2:10">
      <c r="B14" s="283">
        <v>2</v>
      </c>
      <c r="C14" s="284"/>
      <c r="D14" s="283" t="s">
        <v>178</v>
      </c>
      <c r="E14" s="284"/>
      <c r="F14" s="285">
        <v>44272.33</v>
      </c>
      <c r="G14" s="284"/>
      <c r="H14" s="205" t="s">
        <v>179</v>
      </c>
      <c r="I14" s="283" t="s">
        <v>1103</v>
      </c>
      <c r="J14" s="284"/>
    </row>
    <row r="15" spans="2:10">
      <c r="B15" s="283">
        <v>3</v>
      </c>
      <c r="C15" s="284"/>
      <c r="D15" s="283" t="s">
        <v>180</v>
      </c>
      <c r="E15" s="284"/>
      <c r="F15" s="285">
        <v>64304.33</v>
      </c>
      <c r="G15" s="284"/>
      <c r="H15" s="205" t="s">
        <v>181</v>
      </c>
      <c r="I15" s="283" t="s">
        <v>1103</v>
      </c>
      <c r="J15" s="284"/>
    </row>
    <row r="16" spans="2:10">
      <c r="B16" s="286"/>
      <c r="C16" s="284"/>
      <c r="D16" s="286"/>
      <c r="E16" s="284"/>
      <c r="F16" s="287">
        <v>153007.88</v>
      </c>
      <c r="G16" s="284"/>
      <c r="H16" s="206"/>
      <c r="I16" s="286"/>
      <c r="J16" s="284"/>
    </row>
    <row r="17" spans="2:10">
      <c r="B17" s="301" t="s">
        <v>182</v>
      </c>
      <c r="C17" s="288"/>
      <c r="D17" s="288"/>
      <c r="E17" s="288"/>
      <c r="F17" s="288"/>
      <c r="G17" s="288"/>
      <c r="H17" s="288"/>
      <c r="I17" s="288"/>
      <c r="J17" s="288"/>
    </row>
    <row r="18" spans="2:10" ht="25.5">
      <c r="B18" s="289" t="s">
        <v>171</v>
      </c>
      <c r="C18" s="284"/>
      <c r="D18" s="289" t="s">
        <v>172</v>
      </c>
      <c r="E18" s="284"/>
      <c r="F18" s="289" t="s">
        <v>173</v>
      </c>
      <c r="G18" s="284"/>
      <c r="H18" s="204" t="s">
        <v>174</v>
      </c>
      <c r="I18" s="289" t="s">
        <v>175</v>
      </c>
      <c r="J18" s="284"/>
    </row>
    <row r="19" spans="2:10">
      <c r="B19" s="283">
        <v>1</v>
      </c>
      <c r="C19" s="284"/>
      <c r="D19" s="283" t="s">
        <v>1104</v>
      </c>
      <c r="E19" s="284"/>
      <c r="F19" s="285">
        <v>1533.46</v>
      </c>
      <c r="G19" s="284"/>
      <c r="H19" s="205" t="s">
        <v>187</v>
      </c>
      <c r="I19" s="283" t="s">
        <v>188</v>
      </c>
      <c r="J19" s="284"/>
    </row>
    <row r="20" spans="2:10">
      <c r="B20" s="283">
        <v>2</v>
      </c>
      <c r="C20" s="284"/>
      <c r="D20" s="283" t="s">
        <v>1105</v>
      </c>
      <c r="E20" s="284"/>
      <c r="F20" s="285">
        <v>479.31</v>
      </c>
      <c r="G20" s="284"/>
      <c r="H20" s="205" t="s">
        <v>190</v>
      </c>
      <c r="I20" s="283" t="s">
        <v>188</v>
      </c>
      <c r="J20" s="284"/>
    </row>
    <row r="21" spans="2:10">
      <c r="B21" s="283">
        <v>3</v>
      </c>
      <c r="C21" s="284"/>
      <c r="D21" s="283" t="s">
        <v>1106</v>
      </c>
      <c r="E21" s="284"/>
      <c r="F21" s="285">
        <v>3030.6</v>
      </c>
      <c r="G21" s="284"/>
      <c r="H21" s="205" t="s">
        <v>187</v>
      </c>
      <c r="I21" s="283" t="s">
        <v>188</v>
      </c>
      <c r="J21" s="284"/>
    </row>
    <row r="22" spans="2:10">
      <c r="B22" s="283">
        <v>4</v>
      </c>
      <c r="C22" s="284"/>
      <c r="D22" s="283" t="s">
        <v>1107</v>
      </c>
      <c r="E22" s="284"/>
      <c r="F22" s="285">
        <v>3089.08</v>
      </c>
      <c r="G22" s="284"/>
      <c r="H22" s="205" t="s">
        <v>199</v>
      </c>
      <c r="I22" s="283" t="s">
        <v>188</v>
      </c>
      <c r="J22" s="284"/>
    </row>
    <row r="23" spans="2:10">
      <c r="B23" s="283">
        <v>5</v>
      </c>
      <c r="C23" s="284"/>
      <c r="D23" s="283" t="s">
        <v>1108</v>
      </c>
      <c r="E23" s="284"/>
      <c r="F23" s="285">
        <v>1261.3399999999999</v>
      </c>
      <c r="G23" s="284"/>
      <c r="H23" s="205" t="s">
        <v>208</v>
      </c>
      <c r="I23" s="283" t="s">
        <v>188</v>
      </c>
      <c r="J23" s="284"/>
    </row>
    <row r="24" spans="2:10">
      <c r="B24" s="283">
        <v>6</v>
      </c>
      <c r="C24" s="284"/>
      <c r="D24" s="283" t="s">
        <v>1109</v>
      </c>
      <c r="E24" s="284"/>
      <c r="F24" s="285">
        <v>2474</v>
      </c>
      <c r="G24" s="284"/>
      <c r="H24" s="205" t="s">
        <v>211</v>
      </c>
      <c r="I24" s="283" t="s">
        <v>188</v>
      </c>
      <c r="J24" s="284"/>
    </row>
    <row r="25" spans="2:10">
      <c r="B25" s="283">
        <v>7</v>
      </c>
      <c r="C25" s="284"/>
      <c r="D25" s="283" t="s">
        <v>1110</v>
      </c>
      <c r="E25" s="284"/>
      <c r="F25" s="285">
        <v>7421.99</v>
      </c>
      <c r="G25" s="284"/>
      <c r="H25" s="205" t="s">
        <v>211</v>
      </c>
      <c r="I25" s="283" t="s">
        <v>188</v>
      </c>
      <c r="J25" s="284"/>
    </row>
    <row r="26" spans="2:10">
      <c r="B26" s="283">
        <v>8</v>
      </c>
      <c r="C26" s="284"/>
      <c r="D26" s="283" t="s">
        <v>1111</v>
      </c>
      <c r="E26" s="284"/>
      <c r="F26" s="285">
        <v>682.1</v>
      </c>
      <c r="G26" s="284"/>
      <c r="H26" s="205" t="s">
        <v>702</v>
      </c>
      <c r="I26" s="283" t="s">
        <v>188</v>
      </c>
      <c r="J26" s="284"/>
    </row>
    <row r="27" spans="2:10">
      <c r="B27" s="283">
        <v>9</v>
      </c>
      <c r="C27" s="284"/>
      <c r="D27" s="283" t="s">
        <v>1112</v>
      </c>
      <c r="E27" s="284"/>
      <c r="F27" s="285">
        <v>1967.5</v>
      </c>
      <c r="G27" s="284"/>
      <c r="H27" s="205" t="s">
        <v>211</v>
      </c>
      <c r="I27" s="283" t="s">
        <v>188</v>
      </c>
      <c r="J27" s="284"/>
    </row>
    <row r="28" spans="2:10">
      <c r="B28" s="283">
        <v>10</v>
      </c>
      <c r="C28" s="284"/>
      <c r="D28" s="283" t="s">
        <v>1113</v>
      </c>
      <c r="E28" s="284"/>
      <c r="F28" s="285">
        <v>2049.3200000000002</v>
      </c>
      <c r="G28" s="284"/>
      <c r="H28" s="205" t="s">
        <v>211</v>
      </c>
      <c r="I28" s="283" t="s">
        <v>188</v>
      </c>
      <c r="J28" s="284"/>
    </row>
    <row r="29" spans="2:10">
      <c r="B29" s="286"/>
      <c r="C29" s="284"/>
      <c r="D29" s="286"/>
      <c r="E29" s="284"/>
      <c r="F29" s="287">
        <v>23988.699999999997</v>
      </c>
      <c r="G29" s="284"/>
      <c r="H29" s="206"/>
      <c r="I29" s="286"/>
      <c r="J29" s="284"/>
    </row>
    <row r="30" spans="2:10">
      <c r="B30" s="301" t="s">
        <v>229</v>
      </c>
      <c r="C30" s="288"/>
      <c r="D30" s="288"/>
      <c r="E30" s="288"/>
      <c r="F30" s="288"/>
      <c r="G30" s="288"/>
      <c r="H30" s="288"/>
      <c r="I30" s="288"/>
      <c r="J30" s="288"/>
    </row>
    <row r="31" spans="2:10" ht="25.5">
      <c r="B31" s="289" t="s">
        <v>171</v>
      </c>
      <c r="C31" s="284"/>
      <c r="D31" s="289" t="s">
        <v>172</v>
      </c>
      <c r="E31" s="284"/>
      <c r="F31" s="289" t="s">
        <v>173</v>
      </c>
      <c r="G31" s="284"/>
      <c r="H31" s="204" t="s">
        <v>174</v>
      </c>
      <c r="I31" s="289" t="s">
        <v>175</v>
      </c>
      <c r="J31" s="284"/>
    </row>
    <row r="32" spans="2:10">
      <c r="B32" s="283">
        <v>1</v>
      </c>
      <c r="C32" s="284"/>
      <c r="D32" s="283" t="s">
        <v>1114</v>
      </c>
      <c r="E32" s="284"/>
      <c r="F32" s="285">
        <v>406.26</v>
      </c>
      <c r="G32" s="284"/>
      <c r="H32" s="205" t="s">
        <v>289</v>
      </c>
      <c r="I32" s="283" t="s">
        <v>1115</v>
      </c>
      <c r="J32" s="284"/>
    </row>
    <row r="33" spans="2:10">
      <c r="B33" s="283">
        <v>2</v>
      </c>
      <c r="C33" s="284"/>
      <c r="D33" s="283" t="s">
        <v>1114</v>
      </c>
      <c r="E33" s="284"/>
      <c r="F33" s="285">
        <v>406.26</v>
      </c>
      <c r="G33" s="284"/>
      <c r="H33" s="205" t="s">
        <v>289</v>
      </c>
      <c r="I33" s="283" t="s">
        <v>1116</v>
      </c>
      <c r="J33" s="284"/>
    </row>
    <row r="34" spans="2:10">
      <c r="B34" s="283">
        <v>3</v>
      </c>
      <c r="C34" s="284"/>
      <c r="D34" s="283" t="s">
        <v>1114</v>
      </c>
      <c r="E34" s="284"/>
      <c r="F34" s="285">
        <v>406.26</v>
      </c>
      <c r="G34" s="284"/>
      <c r="H34" s="205" t="s">
        <v>289</v>
      </c>
      <c r="I34" s="283" t="s">
        <v>1117</v>
      </c>
      <c r="J34" s="284"/>
    </row>
    <row r="35" spans="2:10">
      <c r="B35" s="283">
        <v>4</v>
      </c>
      <c r="C35" s="284"/>
      <c r="D35" s="283" t="s">
        <v>1114</v>
      </c>
      <c r="E35" s="284"/>
      <c r="F35" s="285">
        <v>406.26</v>
      </c>
      <c r="G35" s="284"/>
      <c r="H35" s="205" t="s">
        <v>289</v>
      </c>
      <c r="I35" s="283" t="s">
        <v>1118</v>
      </c>
      <c r="J35" s="284"/>
    </row>
    <row r="36" spans="2:10">
      <c r="B36" s="283">
        <v>5</v>
      </c>
      <c r="C36" s="284"/>
      <c r="D36" s="283" t="s">
        <v>1114</v>
      </c>
      <c r="E36" s="284"/>
      <c r="F36" s="285">
        <v>406.26</v>
      </c>
      <c r="G36" s="284"/>
      <c r="H36" s="205" t="s">
        <v>289</v>
      </c>
      <c r="I36" s="283" t="s">
        <v>1119</v>
      </c>
      <c r="J36" s="284"/>
    </row>
    <row r="37" spans="2:10">
      <c r="B37" s="283">
        <v>6</v>
      </c>
      <c r="C37" s="284"/>
      <c r="D37" s="283" t="s">
        <v>1120</v>
      </c>
      <c r="E37" s="284"/>
      <c r="F37" s="285">
        <v>154.66</v>
      </c>
      <c r="G37" s="284"/>
      <c r="H37" s="205" t="s">
        <v>223</v>
      </c>
      <c r="I37" s="283" t="s">
        <v>1121</v>
      </c>
      <c r="J37" s="284"/>
    </row>
    <row r="38" spans="2:10">
      <c r="B38" s="283">
        <v>7</v>
      </c>
      <c r="C38" s="284"/>
      <c r="D38" s="283" t="s">
        <v>1122</v>
      </c>
      <c r="E38" s="284"/>
      <c r="F38" s="285">
        <v>61.2</v>
      </c>
      <c r="G38" s="284"/>
      <c r="H38" s="205" t="s">
        <v>223</v>
      </c>
      <c r="I38" s="283" t="s">
        <v>1121</v>
      </c>
      <c r="J38" s="284"/>
    </row>
    <row r="39" spans="2:10">
      <c r="B39" s="283">
        <v>8</v>
      </c>
      <c r="C39" s="284"/>
      <c r="D39" s="283" t="s">
        <v>1123</v>
      </c>
      <c r="E39" s="284"/>
      <c r="F39" s="285">
        <v>60</v>
      </c>
      <c r="G39" s="284"/>
      <c r="H39" s="205" t="s">
        <v>187</v>
      </c>
      <c r="I39" s="283" t="s">
        <v>1124</v>
      </c>
      <c r="J39" s="284"/>
    </row>
    <row r="40" spans="2:10">
      <c r="B40" s="283">
        <v>9</v>
      </c>
      <c r="C40" s="284"/>
      <c r="D40" s="283" t="s">
        <v>1125</v>
      </c>
      <c r="E40" s="284"/>
      <c r="F40" s="285">
        <v>62.7</v>
      </c>
      <c r="G40" s="284"/>
      <c r="H40" s="205" t="s">
        <v>187</v>
      </c>
      <c r="I40" s="283" t="s">
        <v>1126</v>
      </c>
      <c r="J40" s="284"/>
    </row>
    <row r="41" spans="2:10">
      <c r="B41" s="283">
        <v>10</v>
      </c>
      <c r="C41" s="284"/>
      <c r="D41" s="283" t="s">
        <v>346</v>
      </c>
      <c r="E41" s="284"/>
      <c r="F41" s="285">
        <v>151.19999999999999</v>
      </c>
      <c r="G41" s="284"/>
      <c r="H41" s="205" t="s">
        <v>493</v>
      </c>
      <c r="I41" s="283" t="s">
        <v>1115</v>
      </c>
      <c r="J41" s="284"/>
    </row>
    <row r="42" spans="2:10">
      <c r="B42" s="283">
        <v>11</v>
      </c>
      <c r="C42" s="284"/>
      <c r="D42" s="283" t="s">
        <v>1127</v>
      </c>
      <c r="E42" s="284"/>
      <c r="F42" s="285">
        <v>151.19999999999999</v>
      </c>
      <c r="G42" s="284"/>
      <c r="H42" s="205" t="s">
        <v>493</v>
      </c>
      <c r="I42" s="283" t="s">
        <v>1128</v>
      </c>
      <c r="J42" s="284"/>
    </row>
    <row r="43" spans="2:10">
      <c r="B43" s="283">
        <v>12</v>
      </c>
      <c r="C43" s="284"/>
      <c r="D43" s="283" t="s">
        <v>1129</v>
      </c>
      <c r="E43" s="284"/>
      <c r="F43" s="285">
        <v>292.32</v>
      </c>
      <c r="G43" s="284"/>
      <c r="H43" s="205" t="s">
        <v>493</v>
      </c>
      <c r="I43" s="283" t="s">
        <v>1130</v>
      </c>
      <c r="J43" s="284"/>
    </row>
    <row r="44" spans="2:10">
      <c r="B44" s="283">
        <v>13</v>
      </c>
      <c r="C44" s="284"/>
      <c r="D44" s="283" t="s">
        <v>1131</v>
      </c>
      <c r="E44" s="284"/>
      <c r="F44" s="285">
        <v>292.32</v>
      </c>
      <c r="G44" s="284"/>
      <c r="H44" s="205" t="s">
        <v>493</v>
      </c>
      <c r="I44" s="283" t="s">
        <v>1132</v>
      </c>
      <c r="J44" s="284"/>
    </row>
    <row r="45" spans="2:10">
      <c r="B45" s="283">
        <v>14</v>
      </c>
      <c r="C45" s="284"/>
      <c r="D45" s="283" t="s">
        <v>1127</v>
      </c>
      <c r="E45" s="284"/>
      <c r="F45" s="285">
        <v>151.19999999999999</v>
      </c>
      <c r="G45" s="284"/>
      <c r="H45" s="205" t="s">
        <v>493</v>
      </c>
      <c r="I45" s="283" t="s">
        <v>1133</v>
      </c>
      <c r="J45" s="284"/>
    </row>
    <row r="46" spans="2:10">
      <c r="B46" s="283">
        <v>15</v>
      </c>
      <c r="C46" s="284"/>
      <c r="D46" s="283" t="s">
        <v>1127</v>
      </c>
      <c r="E46" s="284"/>
      <c r="F46" s="285">
        <v>151.19999999999999</v>
      </c>
      <c r="G46" s="284"/>
      <c r="H46" s="205" t="s">
        <v>493</v>
      </c>
      <c r="I46" s="283" t="s">
        <v>1119</v>
      </c>
      <c r="J46" s="284"/>
    </row>
    <row r="47" spans="2:10">
      <c r="B47" s="283">
        <v>16</v>
      </c>
      <c r="C47" s="284"/>
      <c r="D47" s="283" t="s">
        <v>1134</v>
      </c>
      <c r="E47" s="284"/>
      <c r="F47" s="285">
        <v>231.99</v>
      </c>
      <c r="G47" s="284"/>
      <c r="H47" s="205" t="s">
        <v>347</v>
      </c>
      <c r="I47" s="283" t="s">
        <v>1135</v>
      </c>
      <c r="J47" s="284"/>
    </row>
    <row r="48" spans="2:10">
      <c r="B48" s="283">
        <v>17</v>
      </c>
      <c r="C48" s="284"/>
      <c r="D48" s="283" t="s">
        <v>1136</v>
      </c>
      <c r="E48" s="284"/>
      <c r="F48" s="285">
        <v>62.7</v>
      </c>
      <c r="G48" s="284"/>
      <c r="H48" s="205" t="s">
        <v>184</v>
      </c>
      <c r="I48" s="283" t="s">
        <v>1126</v>
      </c>
      <c r="J48" s="284"/>
    </row>
    <row r="49" spans="2:10">
      <c r="B49" s="283">
        <v>18</v>
      </c>
      <c r="C49" s="284"/>
      <c r="D49" s="283" t="s">
        <v>1137</v>
      </c>
      <c r="E49" s="284"/>
      <c r="F49" s="285">
        <v>284.27999999999997</v>
      </c>
      <c r="G49" s="284"/>
      <c r="H49" s="205" t="s">
        <v>199</v>
      </c>
      <c r="I49" s="283" t="s">
        <v>1138</v>
      </c>
      <c r="J49" s="284"/>
    </row>
    <row r="50" spans="2:10">
      <c r="B50" s="283">
        <v>19</v>
      </c>
      <c r="C50" s="284"/>
      <c r="D50" s="283" t="s">
        <v>1139</v>
      </c>
      <c r="E50" s="284"/>
      <c r="F50" s="285">
        <v>284.27999999999997</v>
      </c>
      <c r="G50" s="284"/>
      <c r="H50" s="205" t="s">
        <v>184</v>
      </c>
      <c r="I50" s="283" t="s">
        <v>1117</v>
      </c>
      <c r="J50" s="284"/>
    </row>
    <row r="51" spans="2:10">
      <c r="B51" s="283">
        <v>20</v>
      </c>
      <c r="C51" s="284"/>
      <c r="D51" s="283" t="s">
        <v>1140</v>
      </c>
      <c r="E51" s="284"/>
      <c r="F51" s="285">
        <v>284.27999999999997</v>
      </c>
      <c r="G51" s="284"/>
      <c r="H51" s="205" t="s">
        <v>184</v>
      </c>
      <c r="I51" s="283" t="s">
        <v>1130</v>
      </c>
      <c r="J51" s="284"/>
    </row>
    <row r="52" spans="2:10">
      <c r="B52" s="283">
        <v>21</v>
      </c>
      <c r="C52" s="284"/>
      <c r="D52" s="283" t="s">
        <v>1140</v>
      </c>
      <c r="E52" s="284"/>
      <c r="F52" s="285">
        <v>284.27999999999997</v>
      </c>
      <c r="G52" s="284"/>
      <c r="H52" s="205" t="s">
        <v>184</v>
      </c>
      <c r="I52" s="283" t="s">
        <v>1128</v>
      </c>
      <c r="J52" s="284"/>
    </row>
    <row r="53" spans="2:10">
      <c r="B53" s="283">
        <v>22</v>
      </c>
      <c r="C53" s="284"/>
      <c r="D53" s="283" t="s">
        <v>1140</v>
      </c>
      <c r="E53" s="284"/>
      <c r="F53" s="285">
        <v>284.27999999999997</v>
      </c>
      <c r="G53" s="284"/>
      <c r="H53" s="205" t="s">
        <v>184</v>
      </c>
      <c r="I53" s="283" t="s">
        <v>1119</v>
      </c>
      <c r="J53" s="284"/>
    </row>
    <row r="54" spans="2:10">
      <c r="B54" s="283">
        <v>23</v>
      </c>
      <c r="C54" s="284"/>
      <c r="D54" s="283" t="s">
        <v>1141</v>
      </c>
      <c r="E54" s="284"/>
      <c r="F54" s="285">
        <v>379.04</v>
      </c>
      <c r="G54" s="284"/>
      <c r="H54" s="205" t="s">
        <v>184</v>
      </c>
      <c r="I54" s="283" t="s">
        <v>1132</v>
      </c>
      <c r="J54" s="284"/>
    </row>
    <row r="55" spans="2:10">
      <c r="B55" s="286"/>
      <c r="C55" s="284"/>
      <c r="D55" s="286"/>
      <c r="E55" s="284"/>
      <c r="F55" s="287">
        <v>5654.4299999999976</v>
      </c>
      <c r="G55" s="284"/>
      <c r="H55" s="206"/>
      <c r="I55" s="286"/>
      <c r="J55" s="284"/>
    </row>
    <row r="56" spans="2:10">
      <c r="B56" s="301" t="s">
        <v>399</v>
      </c>
      <c r="C56" s="288"/>
      <c r="D56" s="288"/>
      <c r="E56" s="288"/>
      <c r="F56" s="288"/>
      <c r="G56" s="288"/>
      <c r="H56" s="288"/>
      <c r="I56" s="288"/>
      <c r="J56" s="288"/>
    </row>
    <row r="57" spans="2:10" ht="25.5">
      <c r="B57" s="289" t="s">
        <v>171</v>
      </c>
      <c r="C57" s="284"/>
      <c r="D57" s="289" t="s">
        <v>172</v>
      </c>
      <c r="E57" s="284"/>
      <c r="F57" s="289" t="s">
        <v>173</v>
      </c>
      <c r="G57" s="284"/>
      <c r="H57" s="204" t="s">
        <v>174</v>
      </c>
      <c r="I57" s="289" t="s">
        <v>175</v>
      </c>
      <c r="J57" s="284"/>
    </row>
    <row r="58" spans="2:10">
      <c r="B58" s="283">
        <v>1</v>
      </c>
      <c r="C58" s="284"/>
      <c r="D58" s="283" t="s">
        <v>1142</v>
      </c>
      <c r="E58" s="284"/>
      <c r="F58" s="285">
        <v>186</v>
      </c>
      <c r="G58" s="284"/>
      <c r="H58" s="205" t="s">
        <v>289</v>
      </c>
      <c r="I58" s="283" t="s">
        <v>1116</v>
      </c>
      <c r="J58" s="284"/>
    </row>
    <row r="59" spans="2:10">
      <c r="B59" s="283">
        <v>2</v>
      </c>
      <c r="C59" s="284"/>
      <c r="D59" s="283" t="s">
        <v>1143</v>
      </c>
      <c r="E59" s="284"/>
      <c r="F59" s="285">
        <v>205.7</v>
      </c>
      <c r="G59" s="284"/>
      <c r="H59" s="205" t="s">
        <v>223</v>
      </c>
      <c r="I59" s="283" t="s">
        <v>1121</v>
      </c>
      <c r="J59" s="284"/>
    </row>
    <row r="60" spans="2:10">
      <c r="B60" s="283">
        <v>3</v>
      </c>
      <c r="C60" s="284"/>
      <c r="D60" s="283" t="s">
        <v>1144</v>
      </c>
      <c r="E60" s="284"/>
      <c r="F60" s="285">
        <v>208.32</v>
      </c>
      <c r="G60" s="284"/>
      <c r="H60" s="205" t="s">
        <v>493</v>
      </c>
      <c r="I60" s="283" t="s">
        <v>1130</v>
      </c>
      <c r="J60" s="284"/>
    </row>
    <row r="61" spans="2:10">
      <c r="B61" s="283">
        <v>4</v>
      </c>
      <c r="C61" s="284"/>
      <c r="D61" s="283" t="s">
        <v>1144</v>
      </c>
      <c r="E61" s="284"/>
      <c r="F61" s="285">
        <v>208.32</v>
      </c>
      <c r="G61" s="284"/>
      <c r="H61" s="205" t="s">
        <v>493</v>
      </c>
      <c r="I61" s="283" t="s">
        <v>1132</v>
      </c>
      <c r="J61" s="284"/>
    </row>
    <row r="62" spans="2:10">
      <c r="B62" s="283">
        <v>5</v>
      </c>
      <c r="C62" s="284"/>
      <c r="D62" s="283" t="s">
        <v>1145</v>
      </c>
      <c r="E62" s="284"/>
      <c r="F62" s="285">
        <v>90</v>
      </c>
      <c r="G62" s="284"/>
      <c r="H62" s="205" t="s">
        <v>347</v>
      </c>
      <c r="I62" s="283" t="s">
        <v>1135</v>
      </c>
      <c r="J62" s="284"/>
    </row>
    <row r="63" spans="2:10">
      <c r="B63" s="283">
        <v>6</v>
      </c>
      <c r="C63" s="284"/>
      <c r="D63" s="283" t="s">
        <v>1146</v>
      </c>
      <c r="E63" s="284"/>
      <c r="F63" s="285">
        <v>79.680000000000007</v>
      </c>
      <c r="G63" s="284"/>
      <c r="H63" s="205" t="s">
        <v>493</v>
      </c>
      <c r="I63" s="283" t="s">
        <v>1130</v>
      </c>
      <c r="J63" s="284"/>
    </row>
    <row r="64" spans="2:10">
      <c r="B64" s="283">
        <v>7</v>
      </c>
      <c r="C64" s="284"/>
      <c r="D64" s="283" t="s">
        <v>1147</v>
      </c>
      <c r="E64" s="284"/>
      <c r="F64" s="285">
        <v>79.680000000000007</v>
      </c>
      <c r="G64" s="284"/>
      <c r="H64" s="205" t="s">
        <v>493</v>
      </c>
      <c r="I64" s="283" t="s">
        <v>1132</v>
      </c>
      <c r="J64" s="284"/>
    </row>
    <row r="65" spans="2:10">
      <c r="B65" s="286"/>
      <c r="C65" s="284"/>
      <c r="D65" s="286"/>
      <c r="E65" s="284"/>
      <c r="F65" s="287">
        <v>1057.7</v>
      </c>
      <c r="G65" s="284"/>
      <c r="H65" s="206"/>
      <c r="I65" s="286"/>
      <c r="J65" s="284"/>
    </row>
    <row r="66" spans="2:10">
      <c r="B66" s="301" t="s">
        <v>435</v>
      </c>
      <c r="C66" s="288"/>
      <c r="D66" s="288"/>
      <c r="E66" s="288"/>
      <c r="F66" s="288"/>
      <c r="G66" s="288"/>
      <c r="H66" s="288"/>
      <c r="I66" s="288"/>
      <c r="J66" s="288"/>
    </row>
    <row r="67" spans="2:10" ht="25.5">
      <c r="B67" s="289" t="s">
        <v>171</v>
      </c>
      <c r="C67" s="284"/>
      <c r="D67" s="289" t="s">
        <v>172</v>
      </c>
      <c r="E67" s="284"/>
      <c r="F67" s="289" t="s">
        <v>173</v>
      </c>
      <c r="G67" s="284"/>
      <c r="H67" s="204" t="s">
        <v>174</v>
      </c>
      <c r="I67" s="289" t="s">
        <v>175</v>
      </c>
      <c r="J67" s="284"/>
    </row>
    <row r="68" spans="2:10">
      <c r="B68" s="283">
        <v>1</v>
      </c>
      <c r="C68" s="284"/>
      <c r="D68" s="283" t="s">
        <v>1148</v>
      </c>
      <c r="E68" s="284"/>
      <c r="F68" s="285">
        <v>60</v>
      </c>
      <c r="G68" s="284"/>
      <c r="H68" s="205" t="s">
        <v>190</v>
      </c>
      <c r="I68" s="283" t="s">
        <v>1149</v>
      </c>
      <c r="J68" s="284"/>
    </row>
    <row r="69" spans="2:10">
      <c r="B69" s="283">
        <v>2</v>
      </c>
      <c r="C69" s="284"/>
      <c r="D69" s="283" t="s">
        <v>1148</v>
      </c>
      <c r="E69" s="284"/>
      <c r="F69" s="285">
        <v>60</v>
      </c>
      <c r="G69" s="284"/>
      <c r="H69" s="205" t="s">
        <v>190</v>
      </c>
      <c r="I69" s="283" t="s">
        <v>1128</v>
      </c>
      <c r="J69" s="284"/>
    </row>
    <row r="70" spans="2:10">
      <c r="B70" s="283">
        <v>3</v>
      </c>
      <c r="C70" s="284"/>
      <c r="D70" s="283" t="s">
        <v>1148</v>
      </c>
      <c r="E70" s="284"/>
      <c r="F70" s="285">
        <v>60</v>
      </c>
      <c r="G70" s="284"/>
      <c r="H70" s="205" t="s">
        <v>190</v>
      </c>
      <c r="I70" s="283" t="s">
        <v>1150</v>
      </c>
      <c r="J70" s="284"/>
    </row>
    <row r="71" spans="2:10">
      <c r="B71" s="283">
        <v>4</v>
      </c>
      <c r="C71" s="284"/>
      <c r="D71" s="283" t="s">
        <v>1148</v>
      </c>
      <c r="E71" s="284"/>
      <c r="F71" s="285">
        <v>60</v>
      </c>
      <c r="G71" s="284"/>
      <c r="H71" s="205" t="s">
        <v>190</v>
      </c>
      <c r="I71" s="283" t="s">
        <v>1130</v>
      </c>
      <c r="J71" s="284"/>
    </row>
    <row r="72" spans="2:10">
      <c r="B72" s="283">
        <v>5</v>
      </c>
      <c r="C72" s="284"/>
      <c r="D72" s="283" t="s">
        <v>1148</v>
      </c>
      <c r="E72" s="284"/>
      <c r="F72" s="285">
        <v>60</v>
      </c>
      <c r="G72" s="284"/>
      <c r="H72" s="205" t="s">
        <v>190</v>
      </c>
      <c r="I72" s="283" t="s">
        <v>1151</v>
      </c>
      <c r="J72" s="284"/>
    </row>
    <row r="73" spans="2:10">
      <c r="B73" s="283">
        <v>6</v>
      </c>
      <c r="C73" s="284"/>
      <c r="D73" s="283" t="s">
        <v>1148</v>
      </c>
      <c r="E73" s="284"/>
      <c r="F73" s="285">
        <v>60</v>
      </c>
      <c r="G73" s="284"/>
      <c r="H73" s="205" t="s">
        <v>190</v>
      </c>
      <c r="I73" s="283" t="s">
        <v>1152</v>
      </c>
      <c r="J73" s="284"/>
    </row>
    <row r="74" spans="2:10">
      <c r="B74" s="283">
        <v>7</v>
      </c>
      <c r="C74" s="284"/>
      <c r="D74" s="283" t="s">
        <v>1148</v>
      </c>
      <c r="E74" s="284"/>
      <c r="F74" s="285">
        <v>60</v>
      </c>
      <c r="G74" s="284"/>
      <c r="H74" s="205" t="s">
        <v>190</v>
      </c>
      <c r="I74" s="283" t="s">
        <v>1116</v>
      </c>
      <c r="J74" s="284"/>
    </row>
    <row r="75" spans="2:10">
      <c r="B75" s="286"/>
      <c r="C75" s="284"/>
      <c r="D75" s="286"/>
      <c r="E75" s="284"/>
      <c r="F75" s="287">
        <v>420</v>
      </c>
      <c r="G75" s="284"/>
      <c r="H75" s="206"/>
      <c r="I75" s="286"/>
      <c r="J75" s="284"/>
    </row>
    <row r="76" spans="2:10">
      <c r="B76" s="301" t="s">
        <v>482</v>
      </c>
      <c r="C76" s="288"/>
      <c r="D76" s="288"/>
      <c r="E76" s="288"/>
      <c r="F76" s="288"/>
      <c r="G76" s="288"/>
      <c r="H76" s="288"/>
      <c r="I76" s="288"/>
      <c r="J76" s="288"/>
    </row>
    <row r="77" spans="2:10" ht="25.5">
      <c r="B77" s="289" t="s">
        <v>171</v>
      </c>
      <c r="C77" s="284"/>
      <c r="D77" s="289" t="s">
        <v>172</v>
      </c>
      <c r="E77" s="284"/>
      <c r="F77" s="289" t="s">
        <v>173</v>
      </c>
      <c r="G77" s="284"/>
      <c r="H77" s="204" t="s">
        <v>174</v>
      </c>
      <c r="I77" s="289" t="s">
        <v>175</v>
      </c>
      <c r="J77" s="284"/>
    </row>
    <row r="78" spans="2:10">
      <c r="B78" s="283">
        <v>1</v>
      </c>
      <c r="C78" s="284"/>
      <c r="D78" s="283" t="s">
        <v>485</v>
      </c>
      <c r="E78" s="284"/>
      <c r="F78" s="285">
        <v>122.5</v>
      </c>
      <c r="G78" s="284"/>
      <c r="H78" s="205" t="s">
        <v>392</v>
      </c>
      <c r="I78" s="283" t="s">
        <v>486</v>
      </c>
      <c r="J78" s="284"/>
    </row>
    <row r="79" spans="2:10">
      <c r="B79" s="283">
        <v>2</v>
      </c>
      <c r="C79" s="284"/>
      <c r="D79" s="283" t="s">
        <v>485</v>
      </c>
      <c r="E79" s="284"/>
      <c r="F79" s="285">
        <v>98</v>
      </c>
      <c r="G79" s="284"/>
      <c r="H79" s="205" t="s">
        <v>493</v>
      </c>
      <c r="I79" s="283" t="s">
        <v>486</v>
      </c>
      <c r="J79" s="284"/>
    </row>
    <row r="80" spans="2:10">
      <c r="B80" s="283">
        <v>3</v>
      </c>
      <c r="C80" s="284"/>
      <c r="D80" s="283" t="s">
        <v>485</v>
      </c>
      <c r="E80" s="284"/>
      <c r="F80" s="285">
        <v>49</v>
      </c>
      <c r="G80" s="284"/>
      <c r="H80" s="205" t="s">
        <v>344</v>
      </c>
      <c r="I80" s="283" t="s">
        <v>486</v>
      </c>
      <c r="J80" s="284"/>
    </row>
    <row r="81" spans="2:10">
      <c r="B81" s="286"/>
      <c r="C81" s="284"/>
      <c r="D81" s="286"/>
      <c r="E81" s="284"/>
      <c r="F81" s="287">
        <v>269.5</v>
      </c>
      <c r="G81" s="284"/>
      <c r="H81" s="206"/>
      <c r="I81" s="286"/>
      <c r="J81" s="284"/>
    </row>
  </sheetData>
  <mergeCells count="269">
    <mergeCell ref="B11:J11"/>
    <mergeCell ref="B12:C12"/>
    <mergeCell ref="D12:E12"/>
    <mergeCell ref="F12:G12"/>
    <mergeCell ref="I12:J12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B20:C20"/>
    <mergeCell ref="D20:E20"/>
    <mergeCell ref="F20:G20"/>
    <mergeCell ref="I20:J20"/>
    <mergeCell ref="B21:C21"/>
    <mergeCell ref="D21:E21"/>
    <mergeCell ref="F21:G21"/>
    <mergeCell ref="I21:J21"/>
    <mergeCell ref="B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33:C33"/>
    <mergeCell ref="D33:E33"/>
    <mergeCell ref="F33:G33"/>
    <mergeCell ref="I33:J33"/>
    <mergeCell ref="B34:C34"/>
    <mergeCell ref="D34:E34"/>
    <mergeCell ref="F34:G34"/>
    <mergeCell ref="I34:J34"/>
    <mergeCell ref="B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55:C55"/>
    <mergeCell ref="D55:E55"/>
    <mergeCell ref="F55:G55"/>
    <mergeCell ref="I55:J55"/>
    <mergeCell ref="B56:J56"/>
    <mergeCell ref="B57:C57"/>
    <mergeCell ref="D57:E57"/>
    <mergeCell ref="F57:G57"/>
    <mergeCell ref="I57:J57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6:J66"/>
    <mergeCell ref="B67:C67"/>
    <mergeCell ref="D67:E67"/>
    <mergeCell ref="F67:G67"/>
    <mergeCell ref="I67:J67"/>
    <mergeCell ref="B68:C68"/>
    <mergeCell ref="D68:E68"/>
    <mergeCell ref="F68:G68"/>
    <mergeCell ref="I68:J68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77:C77"/>
    <mergeCell ref="D77:E77"/>
    <mergeCell ref="F77:G77"/>
    <mergeCell ref="I77:J77"/>
    <mergeCell ref="B73:C73"/>
    <mergeCell ref="D73:E73"/>
    <mergeCell ref="F73:G73"/>
    <mergeCell ref="I73:J73"/>
    <mergeCell ref="B74:C74"/>
    <mergeCell ref="D74:E74"/>
    <mergeCell ref="F74:G74"/>
    <mergeCell ref="I74:J74"/>
    <mergeCell ref="C4:F4"/>
    <mergeCell ref="C6:F6"/>
    <mergeCell ref="C8:F8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5:C75"/>
    <mergeCell ref="D75:E75"/>
    <mergeCell ref="F75:G75"/>
    <mergeCell ref="I75:J75"/>
    <mergeCell ref="B76:J76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Vendimi dhe Rekomandimi</vt:lpstr>
      <vt:lpstr>Raport financiar</vt:lpstr>
      <vt:lpstr>Tab.e buxhetit</vt:lpstr>
      <vt:lpstr>Mallra e sherbime</vt:lpstr>
      <vt:lpstr>Kapitali</vt:lpstr>
      <vt:lpstr>Subv. Pagat</vt:lpstr>
      <vt:lpstr>10100</vt:lpstr>
      <vt:lpstr>10200</vt:lpstr>
      <vt:lpstr>15800</vt:lpstr>
      <vt:lpstr>Kapitali!Print_Area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2017-05-08T13:03:25Z</dcterms:modified>
</cp:coreProperties>
</file>